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2"/>
  </bookViews>
  <sheets>
    <sheet name="Главный май" sheetId="1" state="visible" r:id="rId2"/>
    <sheet name="Лист2" sheetId="2" state="visible" r:id="rId3"/>
    <sheet name="72 договор" sheetId="3" state="visible" r:id="rId4"/>
  </sheets>
  <definedNames>
    <definedName function="false" hidden="true" localSheetId="1" name="_xlnm._FilterDatabase" vbProcedure="false">Лист2!$A$1:$C$2512</definedName>
    <definedName function="false" hidden="false" localSheetId="1" name="_xlnm._FilterDatabase" vbProcedure="false">Лист2!$A$1:$C$2512</definedName>
    <definedName function="false" hidden="false" localSheetId="1" name="_xlnm._FilterDatabase_0" vbProcedure="false">Лист2!$A$1:$C$2512</definedName>
    <definedName function="false" hidden="false" localSheetId="1" name="_xlnm._FilterDatabase_0_0" vbProcedure="false">Лист2!$A$1:$C$2512</definedName>
    <definedName function="false" hidden="false" localSheetId="1" name="_xlnm._FilterDatabase_0_0_0" vbProcedure="false">Лист2!$A$1:$C$2512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<sst xmlns="http://schemas.openxmlformats.org/spreadsheetml/2006/main" count="14277" uniqueCount="6869">
  <si>
    <t>Tour</t>
  </si>
  <si>
    <t>Tourists</t>
  </si>
  <si>
    <t>Check-in date</t>
  </si>
  <si>
    <t>Check-out date</t>
  </si>
  <si>
    <t>Accomodation</t>
  </si>
  <si>
    <t>Дни</t>
  </si>
  <si>
    <t>Тариф</t>
  </si>
  <si>
    <t>Расчет</t>
  </si>
  <si>
    <t>ФИО</t>
  </si>
  <si>
    <t>Отель</t>
  </si>
  <si>
    <t>Разница</t>
  </si>
  <si>
    <t>205311852</t>
  </si>
  <si>
    <t>АБАШЕВ АРТУР</t>
  </si>
  <si>
    <t>18.05.2015</t>
  </si>
  <si>
    <t>24.05.2015</t>
  </si>
  <si>
    <t>АБАШЕВ АРТУР с 18.05.2015 по 24.05.2015</t>
  </si>
  <si>
    <t>СВЕТЛОВА КСЕНИЯ с 18.05.2015 по 24.05.2015</t>
  </si>
  <si>
    <t>205306726</t>
  </si>
  <si>
    <t>АБДУЛЛАЕВА МАРИНА</t>
  </si>
  <si>
    <t>11.05.2015</t>
  </si>
  <si>
    <t>25.05.2015</t>
  </si>
  <si>
    <t>АБДУЛЛАЕВА МАРИНА с 11.05.2015 по 25.05.2015</t>
  </si>
  <si>
    <t>205306154</t>
  </si>
  <si>
    <t>АБРАМОВ РУСЛАН</t>
  </si>
  <si>
    <t>08.05.2015</t>
  </si>
  <si>
    <t>АБРАМОВ РУСЛАН с 08.05.2015 по 11.05.2015</t>
  </si>
  <si>
    <t>205303018</t>
  </si>
  <si>
    <t>АБРАМОВ СЕРГЕЙ</t>
  </si>
  <si>
    <t>02.05.2015</t>
  </si>
  <si>
    <t>05.05.2015</t>
  </si>
  <si>
    <t>АБРАМОВА АННА с 02.05.2015 по 05.05.2015</t>
  </si>
  <si>
    <t>РУБЛЕВСКАЯ НАТАЛЬЯ СЕРГЕЕВНА с 02.05.2015 по 05.05.2015</t>
  </si>
  <si>
    <t>205308356</t>
  </si>
  <si>
    <t>АБРАМОВА АНАСТАСИЯ</t>
  </si>
  <si>
    <t>10.05.2015</t>
  </si>
  <si>
    <t>16.05.2015</t>
  </si>
  <si>
    <t>АБРАМОВА АНАСТАСИЯ ИВАНОВНА с 10.05.2015 по 16.05.2015</t>
  </si>
  <si>
    <t>205308186</t>
  </si>
  <si>
    <t>АБРАМОВА НАТАЛИЯ</t>
  </si>
  <si>
    <t>17.05.2015</t>
  </si>
  <si>
    <t>АБРАМОВА НАТАЛИЯ с 11.05.2015 по 17.05.2015</t>
  </si>
  <si>
    <t>205300011</t>
  </si>
  <si>
    <t>АБРАМОВИЧ МАРИНА</t>
  </si>
  <si>
    <t>01.05.2015</t>
  </si>
  <si>
    <t>АБРАМОВИЧ МАРИНА с 01.05.2015 по 05.05.2015</t>
  </si>
  <si>
    <t>205302821</t>
  </si>
  <si>
    <t>АБРАМЧИК РОМАН</t>
  </si>
  <si>
    <t>03.05.2015</t>
  </si>
  <si>
    <t>АБРАМЧИК РОМАН с 01.05.2015 по 03.05.2015</t>
  </si>
  <si>
    <t>205312728</t>
  </si>
  <si>
    <t>АВДЕЕВА ИРИНА</t>
  </si>
  <si>
    <t>22.05.2015</t>
  </si>
  <si>
    <t>АВДЕЕВ АЛЕКСАНДР с 22.05.2015 по 24.05.2015</t>
  </si>
  <si>
    <t>205300501</t>
  </si>
  <si>
    <t>АВДЕЕВА МАРИНА</t>
  </si>
  <si>
    <t>АВДЕЕВ АЛЕКСЕЙ с 01.05.2015 по 05.05.2015</t>
  </si>
  <si>
    <t>205312958</t>
  </si>
  <si>
    <t>АВДОСЬЕВА АННА</t>
  </si>
  <si>
    <t>29.05.2015</t>
  </si>
  <si>
    <t>31.05.2015</t>
  </si>
  <si>
    <t>МАВЛИТОВ НУРГАЛИ с 29.05.2015 по 31.05.2015</t>
  </si>
  <si>
    <t>205300351</t>
  </si>
  <si>
    <t>АВРАМЕНКО ЛЕОНИД</t>
  </si>
  <si>
    <t>06.05.2015</t>
  </si>
  <si>
    <t>АВРАМЕНКО ЛЕОНИД ЛЕОНИДОВИЧ с 02.05.2015 по 06.05.2015</t>
  </si>
  <si>
    <t>205308440</t>
  </si>
  <si>
    <t>АВРАМЕНКО НАТАЛЬЯ</t>
  </si>
  <si>
    <t>15.05.2015</t>
  </si>
  <si>
    <t>УДОВЕНКО ГАЛИНА АЛЕКСАНДРОВНА с 15.05.2015 по 17.05.2015</t>
  </si>
  <si>
    <t>205307607</t>
  </si>
  <si>
    <t>АВРАМЕНКО ЮРИЙ</t>
  </si>
  <si>
    <t>АВРАМЕНКО ЮРИЙ НИКОЛАЕВИЧ с 15.05.2015 по 17.05.2015</t>
  </si>
  <si>
    <t>105300874</t>
  </si>
  <si>
    <t>АГАБАБОВ БОРИС</t>
  </si>
  <si>
    <t>07.05.2015</t>
  </si>
  <si>
    <t>09.05.2015</t>
  </si>
  <si>
    <t>АГАБАБОВ БОРИС с 07.05.2015 по 09.05.2015</t>
  </si>
  <si>
    <t>105300409</t>
  </si>
  <si>
    <t>АГАПОВ АЛЕКСЕЙ</t>
  </si>
  <si>
    <t>АГАПОВ АЛЕКСЕЙ с 02.05.2015 по 10.05.2015</t>
  </si>
  <si>
    <t>105300888</t>
  </si>
  <si>
    <t>АГАФОНОВ АНДРЕЙ</t>
  </si>
  <si>
    <t>12.05.2015</t>
  </si>
  <si>
    <t>АГАФОНОВ АНДРЕЙ с 09.05.2015 по 12.05.2015</t>
  </si>
  <si>
    <t>205312122</t>
  </si>
  <si>
    <t>АГАФОНОВ СТАНИСЛАВ</t>
  </si>
  <si>
    <t>19.05.2015</t>
  </si>
  <si>
    <t>АГАФОНОВ СТАНИСЛАВ с 17.05.2015 по 19.05.2015</t>
  </si>
  <si>
    <t>205310721</t>
  </si>
  <si>
    <t>АГАФОНОВА АННА</t>
  </si>
  <si>
    <t>ЧУРСИНОВ НИКОЛАЙ с 16.05.2015 по 17.05.2015</t>
  </si>
  <si>
    <t>205310970</t>
  </si>
  <si>
    <t>АГАФОНОВА ОКСАНА</t>
  </si>
  <si>
    <t>13.05.2015</t>
  </si>
  <si>
    <t>АГАФОНОВА ОКСАНА с 11.05.2015 по 13.05.2015</t>
  </si>
  <si>
    <t>ХИЖНЯК ВИКТОРИЯ с 11.05.2015 по 13.05.2015</t>
  </si>
  <si>
    <t>205251140</t>
  </si>
  <si>
    <t>АГЕЕВ АЛЕКСЕЙ</t>
  </si>
  <si>
    <t>29.04.2015</t>
  </si>
  <si>
    <t>АГЕЕВ АЛЕКСЕЙ с 01.05.2015 по 03.05.2015</t>
  </si>
  <si>
    <t>АГЕЕВ АЛЕКСЕЙ с 29.04.2015 по 01.05.2015</t>
  </si>
  <si>
    <t>205310866</t>
  </si>
  <si>
    <t>АГЕЕВА ЕЛЕНА</t>
  </si>
  <si>
    <t>АГЕЕВА ЕЛЕНА с 07.05.2015 по 09.05.2015</t>
  </si>
  <si>
    <t>105300703</t>
  </si>
  <si>
    <t>АГРОСКИН ЕВГЕНИЙ</t>
  </si>
  <si>
    <t>АГРОСКИН ЕВГЕНИЙ с 01.05.2015 по 03.05.2015</t>
  </si>
  <si>
    <t>205307537</t>
  </si>
  <si>
    <t>АДОНИНА НАТАЛЬЯ</t>
  </si>
  <si>
    <t>АДОНИН ВАСИЛИЙ с 10.05.2015 по 12.05.2015</t>
  </si>
  <si>
    <t>205314151</t>
  </si>
  <si>
    <t>АДОНЬЕВА ЕЛЕНА</t>
  </si>
  <si>
    <t>23.05.2015</t>
  </si>
  <si>
    <t>ЗАХАРЯН ОЛЬГА с 22.05.2015 по 23.05.2015</t>
  </si>
  <si>
    <t>205302976</t>
  </si>
  <si>
    <t>АЗАНОВА ЛИЛИЯ</t>
  </si>
  <si>
    <t>АЗАНОВА ЛИЛИЯ с 13.05.2015 по 22.05.2015</t>
  </si>
  <si>
    <t>205308304</t>
  </si>
  <si>
    <t>АЗАРНИКОВА ИРИНА</t>
  </si>
  <si>
    <t>14.05.2015</t>
  </si>
  <si>
    <t>АЗАРНИКОВА ИРИНА с 14.05.2015 по 16.05.2015</t>
  </si>
  <si>
    <t>КАДЕ ВЕРА с 14.05.2015 по 16.05.2015</t>
  </si>
  <si>
    <t>205314643</t>
  </si>
  <si>
    <t>АЙВАЗОВ АРТЕМ</t>
  </si>
  <si>
    <t>АЙВАЗОВ АРТЕМ с 29.05.2015 по 31.05.2015</t>
  </si>
  <si>
    <t>205300594</t>
  </si>
  <si>
    <t>АЙДИНЯН АСТХИК</t>
  </si>
  <si>
    <t>АЙДИНЯН АСТХИК с 01.05.2015 по 05.05.2015</t>
  </si>
  <si>
    <t>205306710</t>
  </si>
  <si>
    <t>АЙРАПЕТЯН ЭДУАРД</t>
  </si>
  <si>
    <t>БАБИЧ ЮЛИЯ МИХАЙЛОВНА с 09.05.2015 по 11.05.2015</t>
  </si>
  <si>
    <t>205313213</t>
  </si>
  <si>
    <t>АКИМОВ ВАЛЕРИЙ</t>
  </si>
  <si>
    <t>20.05.2015</t>
  </si>
  <si>
    <t>АКИМОВ ВАЛЕРИЙ с 20.05.2015 по 23.05.2015</t>
  </si>
  <si>
    <t>СВАРОВСКАЯ НАТАЛИЯ с 20.05.2015 по 23.05.2015</t>
  </si>
  <si>
    <t>ШАДРИНА ТАТЬЯНА с 20.05.2015 по 23.05.2015</t>
  </si>
  <si>
    <t>205307354</t>
  </si>
  <si>
    <t>АКИМОВА ЕЛЕНА</t>
  </si>
  <si>
    <t>АКИМОВА ЕЛЕНА ГЕННАДЬЕВНА с 15.05.2015 по 19.05.2015</t>
  </si>
  <si>
    <t>205308979</t>
  </si>
  <si>
    <t>АКСЕНОВА ЕЛЕНА</t>
  </si>
  <si>
    <t>04.05.2015</t>
  </si>
  <si>
    <t>АКСЕНОВА ЕЛЕНА ВЛАДИМРОВНА с 04.05.2015 по 06.05.2015</t>
  </si>
  <si>
    <t>205312648</t>
  </si>
  <si>
    <t>АКСЕНОВА ОЛЬГА</t>
  </si>
  <si>
    <t>27.05.2015</t>
  </si>
  <si>
    <t>СОН СУН ДЁ с 27.05.2015 по 29.05.2015</t>
  </si>
  <si>
    <t>105305065</t>
  </si>
  <si>
    <t>АКУЛОВ АЛЕКСЕЙ</t>
  </si>
  <si>
    <t>28.05.2015</t>
  </si>
  <si>
    <t>АКУЛОВ АЛЕКСЕЙ с 27.05.2015 по 28.05.2015</t>
  </si>
  <si>
    <t>205306965</t>
  </si>
  <si>
    <t>АКЧУРИНА НАДИЯ</t>
  </si>
  <si>
    <t>АКЧУРИНА НАДИЯ ФАТОВНА с 10.05.2015 по 15.05.2015</t>
  </si>
  <si>
    <t>205314333</t>
  </si>
  <si>
    <t>АЛБАНОВА НАТАЛЬЯ</t>
  </si>
  <si>
    <t>АЛБАНОВА НАТАЛЬЯ с 24.05.2015 по 27.05.2015</t>
  </si>
  <si>
    <t>105302793</t>
  </si>
  <si>
    <t>АЛБУЛ ВЯЧЕСЛАВ</t>
  </si>
  <si>
    <t>АЛБУЛ ВЯЧЕСЛАВ с 15.05.2015 по 17.05.2015</t>
  </si>
  <si>
    <t>105301063</t>
  </si>
  <si>
    <t>АЛБУЛ ИВАН</t>
  </si>
  <si>
    <t>АЛБУЛ ИВАН с 07.05.2015 по 09.05.2015</t>
  </si>
  <si>
    <t>205253437</t>
  </si>
  <si>
    <t>АЛЕКСАНДРОВ ДМИТРИЙ</t>
  </si>
  <si>
    <t>30.04.2015</t>
  </si>
  <si>
    <t>АЛЕКСАНДРОВА АННА с 01.05.2015 по 04.05.2015</t>
  </si>
  <si>
    <t>АЛЕКСАНДРОВА АННА с 30.04.2015 по 01.05.2015</t>
  </si>
  <si>
    <t>205307328</t>
  </si>
  <si>
    <t>АЛЕКСАНДРОВА ВИКТОРИЯ</t>
  </si>
  <si>
    <t>АЛЛАМ НАБИЛЬ с 06.05.2015 по 11.05.2015</t>
  </si>
  <si>
    <t>205313208</t>
  </si>
  <si>
    <t>АЛЕКСАНДРОВА ЕКАТЕРИНА</t>
  </si>
  <si>
    <t>АЛЕКСАНДРОВА ЕКАТЕРИНА с 18.05.2015 по 25.05.2015</t>
  </si>
  <si>
    <t>205308575</t>
  </si>
  <si>
    <t>АЛЕКСАНДРОВА ЛИДИЯ</t>
  </si>
  <si>
    <t>АЛЕКСАНДРОВА ЛИДИЯ с 11.05.2015 по 15.05.2015</t>
  </si>
  <si>
    <t>205314975</t>
  </si>
  <si>
    <t>АЛЕКСЕЕВ АЛЕКСЕЙ</t>
  </si>
  <si>
    <t>26.05.2015</t>
  </si>
  <si>
    <t>АЛЕКСЕЕВ АЛЕКСЕЙ с 26.05.2015 по 28.05.2015</t>
  </si>
  <si>
    <t>105307408</t>
  </si>
  <si>
    <t>АЛЕКСЕЕВ АНДРЕЙ</t>
  </si>
  <si>
    <t>АЛЕКСЕЕВ АНДРЕЙ с 25.05.2015 по 28.05.2015</t>
  </si>
  <si>
    <t>205308432</t>
  </si>
  <si>
    <t>АЛЕКСЕЕВ СЕМЕН</t>
  </si>
  <si>
    <t>АЛЕКСЕЕВ СЕМЕН с 20.05.2015 по 29.05.2015</t>
  </si>
  <si>
    <t>205308315</t>
  </si>
  <si>
    <t>АЛЕКСЕЕВА ЛАРИСА</t>
  </si>
  <si>
    <t>АЛЕКСЕЕВА ЛАРИСА с 11.05.2015 по 14.05.2015</t>
  </si>
  <si>
    <t>205310757</t>
  </si>
  <si>
    <t>АЛЕКСЕЕВА НАТАЛЬЯ</t>
  </si>
  <si>
    <t>АЛЕКСЕЕВА НАТАЛЬЯ с 07.05.2015 по 09.05.2015</t>
  </si>
  <si>
    <t>205313205</t>
  </si>
  <si>
    <t>АЛЕКСЕЕВА ОЛЬГА</t>
  </si>
  <si>
    <t>АЛЕКСЕЕВ АНДРЕЙ с 20.05.2015 по 25.05.2015</t>
  </si>
  <si>
    <t>205315244</t>
  </si>
  <si>
    <t>АЛЕКСЕЕВА ОЛЬГА с 27.05.2015 по 31.05.2015</t>
  </si>
  <si>
    <t>105300958</t>
  </si>
  <si>
    <t>АЛЕКСЕЕНКО ВЛАДИМИР</t>
  </si>
  <si>
    <t>АЛЕКСЕЕНКО ВЛАДИМИР с 11.05.2015 по 16.05.2015</t>
  </si>
  <si>
    <t>АЛЕКСЕЕНКО ЮЛИЯ с 11.05.2015 по 16.05.2015</t>
  </si>
  <si>
    <t>205309074</t>
  </si>
  <si>
    <t>АЛЕНКИНА МАРИНА</t>
  </si>
  <si>
    <t>ИВШИН ВЛАДИМИР с 04.05.2015 по 06.05.2015</t>
  </si>
  <si>
    <t>205313928</t>
  </si>
  <si>
    <t>21.05.2015</t>
  </si>
  <si>
    <t>БЕЛЛЕР МАРИНА с 19.05.2015 по 21.05.2015</t>
  </si>
  <si>
    <t>205313476</t>
  </si>
  <si>
    <t>АЛЕХИНА ЕЛЕНА</t>
  </si>
  <si>
    <t>АЛЕХИН АЛЕКСЕЙ с 20.05.2015 по 25.05.2015</t>
  </si>
  <si>
    <t>105307995</t>
  </si>
  <si>
    <t>АЛЕХИН НИКОЛАЙ</t>
  </si>
  <si>
    <t>АЛЕХИН НИКОЛАЙ с 26.05.2015 по 27.05.2015</t>
  </si>
  <si>
    <t>205314774</t>
  </si>
  <si>
    <t>АЛЕХИНА АЛИСА</t>
  </si>
  <si>
    <t>МАЙСТРЕНКО ИННА с 22.05.2015 по 24.05.2015</t>
  </si>
  <si>
    <t>205314801</t>
  </si>
  <si>
    <t>АЛЕХИНА ВИКТОРИЯ</t>
  </si>
  <si>
    <t>ХУДЯКОВА МАРИНА с 22.05.2015 по 24.05.2015</t>
  </si>
  <si>
    <t>105300235</t>
  </si>
  <si>
    <t>АЛИЕВ РУСЛАН</t>
  </si>
  <si>
    <t>АЛИЕВ РУСЛАН с 11.05.2015 по 24.05.2015</t>
  </si>
  <si>
    <t>205314106</t>
  </si>
  <si>
    <t>АЛИЕВА ГАЛИНА</t>
  </si>
  <si>
    <t>АЛИЕВА ГАЛИНА с 20.05.2015 по 26.05.2015</t>
  </si>
  <si>
    <t>205313518</t>
  </si>
  <si>
    <t>АЛИЕВА ОКСАНА</t>
  </si>
  <si>
    <t>АЛИЕВ РАМИЗ с 25.05.2015 по 28.05.2015</t>
  </si>
  <si>
    <t>205315591</t>
  </si>
  <si>
    <t>АЛИИВА АКСАНА</t>
  </si>
  <si>
    <t>30.05.2015</t>
  </si>
  <si>
    <t>АЛИИВ РАМЕЗ с 28.05.2015 по 30.05.2015</t>
  </si>
  <si>
    <t>105300266</t>
  </si>
  <si>
    <t>АЛТУХОВ ВЛАДИСЛАВ</t>
  </si>
  <si>
    <t>АЛТУХОВ ВЛАДИСЛАВ с 09.05.2015 по 14.05.2015</t>
  </si>
  <si>
    <t>ЕСАУЛЕНКО РОМАН с 09.05.2015 по 14.05.2015</t>
  </si>
  <si>
    <t>205301620</t>
  </si>
  <si>
    <t>АЛТУХОВА ЮЛИЯ</t>
  </si>
  <si>
    <t>АЛТУХОВ ДЕНИС с 08.05.2015 по 11.05.2015</t>
  </si>
  <si>
    <t>205312542</t>
  </si>
  <si>
    <t>АЛФЕРОВА ЕВГЕНИЯ</t>
  </si>
  <si>
    <t>АЛФЕРОВ АЛЕКСЕЙ с 22.05.2015 по 24.05.2015</t>
  </si>
  <si>
    <t>205303155</t>
  </si>
  <si>
    <t>АЛЬПЕРОВИЧ ТАТЬЯНА</t>
  </si>
  <si>
    <t>АЛЬПЕРОВИЧ ТАТЬЯНА с 12.05.2015 по 18.05.2015</t>
  </si>
  <si>
    <t>205310323</t>
  </si>
  <si>
    <t>АЛЯБЬЕВА ЕЛЕНА</t>
  </si>
  <si>
    <t>ИШКОВА ИРИНА с 14.05.2015 по 17.05.2015</t>
  </si>
  <si>
    <t>105301876</t>
  </si>
  <si>
    <t>АМЕЛЬЧЕНКО ЮЛИЯ</t>
  </si>
  <si>
    <t>АМЕЛЬЧЕНКО ЮЛИЯ с 04.05.2015 по 07.05.2015</t>
  </si>
  <si>
    <t>205300827</t>
  </si>
  <si>
    <t>АНДРЕЕВА ОЛЬГА</t>
  </si>
  <si>
    <t>АНДРЕЕВ АЛЕКСЕЙ с 01.05.2015 по 05.05.2015</t>
  </si>
  <si>
    <t>105304738</t>
  </si>
  <si>
    <t>АНДРИАНОВ АЛЕКСАНДР</t>
  </si>
  <si>
    <t>АНДРИАНОВ АЛЕКСАНДР с 17.05.2015 по 19.05.2015</t>
  </si>
  <si>
    <t>205304183</t>
  </si>
  <si>
    <t>АНДРИАНОВА АННА</t>
  </si>
  <si>
    <t>АНДРИАНОВА АННА с 12.05.2015 по 19.05.2015</t>
  </si>
  <si>
    <t>ГАЛКИНА МАРИНА с 12.05.2015 по 19.05.2015</t>
  </si>
  <si>
    <t>205313899</t>
  </si>
  <si>
    <t>АНДРИАНОВА ЕЛЕНА</t>
  </si>
  <si>
    <t>КОНОВАЛОВА НАТАЛЬЯ с 21.05.2015 по 28.05.2015</t>
  </si>
  <si>
    <t>205307382</t>
  </si>
  <si>
    <t>АНДРУСЕВА НАТАЛЬЯ</t>
  </si>
  <si>
    <t>АНДРУСЕВА НАТАЛЬЯ с 22.05.2015 по 24.05.2015</t>
  </si>
  <si>
    <t>ТАРАСИКОВА ПОЛИНА с 22.05.2015 по 24.05.2015</t>
  </si>
  <si>
    <t>105303505</t>
  </si>
  <si>
    <t>АНДРЮЩЕНКО АЛЕКСАНДР</t>
  </si>
  <si>
    <t>АНДРЮЩЕНКО АЛЕКСАНДР с 12.05.2015 по 15.05.2015</t>
  </si>
  <si>
    <t>205309022</t>
  </si>
  <si>
    <t>АНИКУШИН ВЛАДИСЛАВ</t>
  </si>
  <si>
    <t>АНИКУШИН ВЛАДИСЛАВ с 15.05.2015 по 17.05.2015</t>
  </si>
  <si>
    <t>205309241</t>
  </si>
  <si>
    <t>АНИКУШИН МИХАИЛ</t>
  </si>
  <si>
    <t>АНИКУШИН МИХАИЛ ГЕННАДЬЕВИЧ с 10.05.2015 по 20.05.2015</t>
  </si>
  <si>
    <t>205308960</t>
  </si>
  <si>
    <t>АНИСИМОВА ЛАРИСА</t>
  </si>
  <si>
    <t>АНИСИМОВА ЛАРИСА с 13.05.2015 по 22.05.2015</t>
  </si>
  <si>
    <t>ЕМЕЛЬЯНЕНКО НАТАЛЬЯ с 13.05.2015 по 22.05.2015</t>
  </si>
  <si>
    <t>105300737</t>
  </si>
  <si>
    <t>АНИСТРАТЕНКО АНТОН</t>
  </si>
  <si>
    <t>АНИСТРАТЕНКО ТАТЬЯНА с 01.05.2015 по 04.05.2015</t>
  </si>
  <si>
    <t>205310891</t>
  </si>
  <si>
    <t>АНИЧКИНА ЛЮБОВЬ</t>
  </si>
  <si>
    <t>АНИЧКИНА ЛЮБОВЬ ИВАНОВНА с 12.05.2015 по 15.05.2015</t>
  </si>
  <si>
    <t>105302837</t>
  </si>
  <si>
    <t>АНИЩЕНКО АЛЕКСЕЙ</t>
  </si>
  <si>
    <t>АНИЩЕНКО АЛЕКСЕЙ с 08.05.2015 по 09.05.2015</t>
  </si>
  <si>
    <t>205304358</t>
  </si>
  <si>
    <t>АНКУДИНОВ АЛЕКСАНДР</t>
  </si>
  <si>
    <t>АНКУДИНОВ АЛЕКСАНДР с 15.05.2015 по 20.05.2015</t>
  </si>
  <si>
    <t>205306363</t>
  </si>
  <si>
    <t>АННЕНКО АЛЕКСАНДРА</t>
  </si>
  <si>
    <t>МАНДОЛЬЯН АРАКСИ РУБЕНОВНА с 09.05.2015 по 11.05.2015</t>
  </si>
  <si>
    <t>205313577</t>
  </si>
  <si>
    <t>АНТИМИРОВА АНГЕЛИНА</t>
  </si>
  <si>
    <t>САВЕЛЬЕВ ДМИТРИЙ с 17.05.2015 по 19.05.2015</t>
  </si>
  <si>
    <t>205250200</t>
  </si>
  <si>
    <t>АНТИПКИН АЛЕКСАНДР</t>
  </si>
  <si>
    <t>АНТИПКИН АЛЕКСАНДР с 01.05.2015 по 05.05.2015</t>
  </si>
  <si>
    <t>АНТИПКИН АЛЕКСАНДР с 30.04.2015 по 01.05.2015</t>
  </si>
  <si>
    <t>205250236</t>
  </si>
  <si>
    <t>АНТИПКИН РОМАН</t>
  </si>
  <si>
    <t>АНТИПКИН РОМАН с 01.05.2015 по 05.05.2015</t>
  </si>
  <si>
    <t>АНТИПКИН РОМАН с 30.04.2015 по 01.05.2015</t>
  </si>
  <si>
    <t>205309952</t>
  </si>
  <si>
    <t>АНТОНОВ ДЕНИС</t>
  </si>
  <si>
    <t>АНТОНОВ ДЕНИС с 11.05.2015 по 15.05.2015</t>
  </si>
  <si>
    <t>105300853</t>
  </si>
  <si>
    <t>АНТОНОВ ИГОРЬ</t>
  </si>
  <si>
    <t>АНТОНОВ ИГОРЬ с 07.05.2015 по 10.05.2015</t>
  </si>
  <si>
    <t>205306855</t>
  </si>
  <si>
    <t>АНТОНОВА НАТАЛЬЯ</t>
  </si>
  <si>
    <t>АНТОНОВА НАТАЛЬЯ с 04.05.2015 по 07.05.2015</t>
  </si>
  <si>
    <t>205306680</t>
  </si>
  <si>
    <t>АНТОНЯН АРМИНЕ</t>
  </si>
  <si>
    <t>АНТОНЯН АРМИНЕ ИЛЯЗОВНА с 02.05.2015 по 09.05.2015</t>
  </si>
  <si>
    <t>205310548</t>
  </si>
  <si>
    <t>АНТОШИНА НАДЕЖДА</t>
  </si>
  <si>
    <t>АНТОШИНА НАДЕЖДА с 10.05.2015 по 17.05.2015</t>
  </si>
  <si>
    <t>105302667</t>
  </si>
  <si>
    <t>АНТЮХОВ ДМИТРИЙ</t>
  </si>
  <si>
    <t>АНТЮХОВ ДМИТРИЙ с 14.05.2015 по 16.05.2015</t>
  </si>
  <si>
    <t>105305151</t>
  </si>
  <si>
    <t>АНТЮХОВ ДМИТРИЙ с 17.05.2015 по 19.05.2015</t>
  </si>
  <si>
    <t>105300421</t>
  </si>
  <si>
    <t>АПАНАСЕНКО АНДРЕЙ</t>
  </si>
  <si>
    <t>АПАНАСЕНКО АНДРЕЙ с 13.05.2015 по 17.05.2015</t>
  </si>
  <si>
    <t>105305616</t>
  </si>
  <si>
    <t>АПЕНКИНА УЛЬЯНА</t>
  </si>
  <si>
    <t>ДЕГТЯРЕВА ОЛЬГА с 18.05.2015 по 21.05.2015</t>
  </si>
  <si>
    <t>105305821</t>
  </si>
  <si>
    <t>ДЕГТЯРЕВА ОЛЬГА с 21.05.2015 по 22.05.2015</t>
  </si>
  <si>
    <t>205308416</t>
  </si>
  <si>
    <t>АПЕНЫШЕВА ЕЛЕНА</t>
  </si>
  <si>
    <t>МЕЛЬНИЧЕНКО ЛЮДМИЛА АЛЕКСЕЕВНА с 09.05.2015 по 11.05.2015</t>
  </si>
  <si>
    <t>105308766</t>
  </si>
  <si>
    <t>АПУХТИН ИЛЬЯ</t>
  </si>
  <si>
    <t>АПУХТИН ИЛЬЯ с 28.05.2015 по 29.05.2015</t>
  </si>
  <si>
    <t>105305591</t>
  </si>
  <si>
    <t>АРАКЕЛЯН ДАВИД</t>
  </si>
  <si>
    <t>ПОГОСЯН ФЛОРА с 19.05.2015 по 20.05.2015</t>
  </si>
  <si>
    <t>205313967</t>
  </si>
  <si>
    <t>АРЗУМАНЯН АРАМ</t>
  </si>
  <si>
    <t>АРЗУМАНЯН АРАМ с 22.05.2015 по 24.05.2015</t>
  </si>
  <si>
    <t>205306825</t>
  </si>
  <si>
    <t>АРСЕНЕВ НИКОЛАЙ</t>
  </si>
  <si>
    <t>АРСЕНЕВ НИКОЛАЙ с 05.05.2015 по 09.05.2015</t>
  </si>
  <si>
    <t>105304111</t>
  </si>
  <si>
    <t>АРТАМОНОВА АННА</t>
  </si>
  <si>
    <t>АРУТЮНЯН ВЛАДИМИР с 17.05.2015 по 18.05.2015</t>
  </si>
  <si>
    <t>205314788</t>
  </si>
  <si>
    <t>АРТАМОНОВА ЛЮДМИЛА</t>
  </si>
  <si>
    <t>АРТАМОНОВА ЛЮДМИЛА с 24.05.2015 по 26.05.2015</t>
  </si>
  <si>
    <t>205306080</t>
  </si>
  <si>
    <t>АРТЕМЕНКО ИРИНА</t>
  </si>
  <si>
    <t>АРТЕМЕНКО ИРИНА с 07.05.2015 по 10.05.2015</t>
  </si>
  <si>
    <t>205313222</t>
  </si>
  <si>
    <t>АРТЕМОВ ВИТАЛИЙ</t>
  </si>
  <si>
    <t>ПУСТОВАЛОВА ВАЛЕРИЯ с 22.05.2015 по 24.05.2015</t>
  </si>
  <si>
    <t>105300809</t>
  </si>
  <si>
    <t>АРТЕМОВА АННА</t>
  </si>
  <si>
    <t>АРТЕМОВА АННА с 03.05.2015 по 10.05.2015</t>
  </si>
  <si>
    <t>105300643</t>
  </si>
  <si>
    <t>АРТЮШЕНКО АЛЕКСЕЙ</t>
  </si>
  <si>
    <t>АРТЮШЕНКО АЛЕКСЕЙ с 27.05.2015 по 31.05.2015</t>
  </si>
  <si>
    <t>105308439</t>
  </si>
  <si>
    <t>АРТЮШЕНКО МАРИЯ</t>
  </si>
  <si>
    <t>АРТЮШЕНКО МАРИЯ с 28.05.2015 по 30.05.2015</t>
  </si>
  <si>
    <t>105306236</t>
  </si>
  <si>
    <t>АРУТЮНЯН АРМЕН</t>
  </si>
  <si>
    <t>АФУКСЕНОВА ЛЮДМИЛА с 21.05.2015 по 23.05.2015</t>
  </si>
  <si>
    <t>205313369</t>
  </si>
  <si>
    <t>АРХИПОВ ГЕННАДИЙ</t>
  </si>
  <si>
    <t>АРХИПОВ ГЕННАДИЙ с 19.05.2015 по 22.05.2015</t>
  </si>
  <si>
    <t>РУМЯНЦЕВА РАИСА с 19.05.2015 по 22.05.2015</t>
  </si>
  <si>
    <t>205313581</t>
  </si>
  <si>
    <t>АРХИПОВ СЕРГЕЙ</t>
  </si>
  <si>
    <t>АРХИПОВ СЕРГЕЙ с 17.05.2015 по 26.05.2015</t>
  </si>
  <si>
    <t>205300480</t>
  </si>
  <si>
    <t>АРЬКОВА ОЛЬГА</t>
  </si>
  <si>
    <t>ПОПИКОВ СЕРГЕЙ с 01.05.2015 по 05.05.2015</t>
  </si>
  <si>
    <t>105304001</t>
  </si>
  <si>
    <t>АУШЕВ МАРИУС</t>
  </si>
  <si>
    <t>АУШЕВ МАРИУС с 17.05.2015 по 19.05.2015</t>
  </si>
  <si>
    <t>205308541</t>
  </si>
  <si>
    <t>АФАНАСЬЕВ ЕВГЕНИЙ</t>
  </si>
  <si>
    <t>АФАНАСЬЕВ ЕВГЕНИЙ с 03.05.2015 по 06.05.2015</t>
  </si>
  <si>
    <t>205309183</t>
  </si>
  <si>
    <t>АФАНАСЬЕВ МАКСИМ</t>
  </si>
  <si>
    <t>АФАНАСЬЕВ МАКСИМ с 01.05.2015 по 02.05.2015</t>
  </si>
  <si>
    <t>205308178</t>
  </si>
  <si>
    <t>АФАНАСЬЕВА ГАЛИНА</t>
  </si>
  <si>
    <t>АФАНАСЬЕВА ГАЛИНА с 04.05.2015 по 09.05.2015</t>
  </si>
  <si>
    <t>205252725</t>
  </si>
  <si>
    <t>АХИНЯН АНАИТ</t>
  </si>
  <si>
    <t>АХИНЯН АНАИТ с 01.05.2015 по 03.05.2015</t>
  </si>
  <si>
    <t>АХИНЯН АНАИТ с 30.04.2015 по 16.05.2015</t>
  </si>
  <si>
    <t>205253018</t>
  </si>
  <si>
    <t>АХИНЯН ВАГЕ</t>
  </si>
  <si>
    <t>ТАТЕВОСЯН НАРА с 01.05.2015 по 03.05.2015</t>
  </si>
  <si>
    <t>ТАТЕВОСЯН НАРА с 30.04.2015 по 01.05.2015</t>
  </si>
  <si>
    <t>205301318</t>
  </si>
  <si>
    <t>АХМАТОВА АЛЕНА</t>
  </si>
  <si>
    <t>АХМАТОВ ВЛАДИМИР с 07.05.2015 по 10.05.2015</t>
  </si>
  <si>
    <t>205305714</t>
  </si>
  <si>
    <t>АЧМИЗ НАДЕЖДА</t>
  </si>
  <si>
    <t>АЧМИЗ НАДЕЖДА с 03.05.2015 по 10.05.2015</t>
  </si>
  <si>
    <t>ПЕШКОВ СЕРГЕЙ с 03.05.2015 по 10.05.2015</t>
  </si>
  <si>
    <t>ПЕШКОВА ИРИНА с 03.05.2015 по 10.05.2015</t>
  </si>
  <si>
    <t>205311106</t>
  </si>
  <si>
    <t>АЩЕУЛОВА ЮЛИЯ</t>
  </si>
  <si>
    <t>АЩЕУЛОВА ЮЛИЯ с 22.05.2015 по 30.05.2015</t>
  </si>
  <si>
    <t>205306582</t>
  </si>
  <si>
    <t>БАБАЕВА НАДЕЖДА</t>
  </si>
  <si>
    <t>БАБАЕВА НАДЕЖДА с 05.05.2015 по 09.05.2015</t>
  </si>
  <si>
    <t>105300389</t>
  </si>
  <si>
    <t>БАБЕНКО ВАЛЕРИЙ</t>
  </si>
  <si>
    <t>БАБЕНКО ВАЛЕРИЙ ВИКТОРОВИЧ с 08.05.2015 по 10.05.2015</t>
  </si>
  <si>
    <t>205301487</t>
  </si>
  <si>
    <t>БАБЕНКО СВЕТЛАНА</t>
  </si>
  <si>
    <t>БАБЕНКО ИГОРЬ с 07.05.2015 по 10.05.2015</t>
  </si>
  <si>
    <t>105305099</t>
  </si>
  <si>
    <t>БАБИЛОЕВ ВАВИЛ</t>
  </si>
  <si>
    <t>БАБИЛОЕВА АНАСТАСИЯ с 17.05.2015 по 18.05.2015</t>
  </si>
  <si>
    <t>205303189</t>
  </si>
  <si>
    <t>БАБУШКИНА НАТАЛЬЯ</t>
  </si>
  <si>
    <t>БАБУШКИНА НАТАЛЬЯ с 17.05.2015 по 23.05.2015</t>
  </si>
  <si>
    <t>КАЛАЧУК СВЕТЛАНА с 17.05.2015 по 23.05.2015</t>
  </si>
  <si>
    <t>105303082</t>
  </si>
  <si>
    <t>БАГИН ЕВГЕНИЙ</t>
  </si>
  <si>
    <t>БАГИН ЕВГЕНИЙ с 12.05.2015 по 15.05.2015</t>
  </si>
  <si>
    <t>105302092</t>
  </si>
  <si>
    <t>БАГРАЕВ ВИТАЛИЙ</t>
  </si>
  <si>
    <t>БАГРАЕВ ВИТАЛИЙ с 07.05.2015 по 09.05.2015</t>
  </si>
  <si>
    <t>205308663</t>
  </si>
  <si>
    <t>БАЖЕНОВ АЛЕКСАНДР</t>
  </si>
  <si>
    <t>БАЖЕНОВ АЛЕКСАНДР ПЕТРОВИЧ с 05.05.2015 по 14.05.2015</t>
  </si>
  <si>
    <t>205312296</t>
  </si>
  <si>
    <t>БАЗАРКИНА ЛЮБОВЬ</t>
  </si>
  <si>
    <t>БАЗАРКИН ВАЛЕНТИН с 26.05.2015 по 30.05.2015</t>
  </si>
  <si>
    <t>105300378</t>
  </si>
  <si>
    <t>БАКЕЕВА ЕКАТЕРИНА</t>
  </si>
  <si>
    <t>БАКЕЕВА ЕКАТЕРИНА АЛЕКСАНДРО с 08.05.2015 по 11.05.2015</t>
  </si>
  <si>
    <t>105305239</t>
  </si>
  <si>
    <t>БАЛАНДИНА АНАСТАСИЯ</t>
  </si>
  <si>
    <t>БАЛАНДИНА ТАТЬЯНА с 17.05.2015 по 18.05.2015</t>
  </si>
  <si>
    <t>уменьшила на 3853,50</t>
  </si>
  <si>
    <t>105305511</t>
  </si>
  <si>
    <t>БАЛАНДИНА ТАТЬЯНА</t>
  </si>
  <si>
    <t>КОВАЛЕВА АНАСТАСИЯ с 18.05.2015 по 19.05.2015</t>
  </si>
  <si>
    <t>105305595</t>
  </si>
  <si>
    <t>КОВАЛЕВА АНАСТАСИЯ с 19.05.2015 по 22.05.2015</t>
  </si>
  <si>
    <t>105300151</t>
  </si>
  <si>
    <t>БАЛАШОВ АЛЕКСАНДР</t>
  </si>
  <si>
    <t>БАЛАШОВ АЛЕКСАНДР с 01.05.2015 по 08.05.2015</t>
  </si>
  <si>
    <t>205309512</t>
  </si>
  <si>
    <t>БАЛАЯНЦ СОФЬЯ</t>
  </si>
  <si>
    <t>БАЛАЯНЦ СОФЬЯ с 05.05.2015 по 07.05.2015</t>
  </si>
  <si>
    <t>105300447</t>
  </si>
  <si>
    <t>БАЛКОВ ИЛЬЯ</t>
  </si>
  <si>
    <t>БАЛКОВ ИЛЬЯ с 01.05.2015 по 04.05.2015</t>
  </si>
  <si>
    <t>105306976</t>
  </si>
  <si>
    <t>БАРАБАНОВ ОЛЕГ</t>
  </si>
  <si>
    <t>БАРАБАНОВ ОЛЕГ с 26.05.2015 по 29.05.2015</t>
  </si>
  <si>
    <t>205306330</t>
  </si>
  <si>
    <t>БАРАБОШИНА ИРИНА</t>
  </si>
  <si>
    <t>БАРАБОШИНА ИРИНА с 06.05.2015 по 16.05.2015</t>
  </si>
  <si>
    <t>205315678</t>
  </si>
  <si>
    <t>БАРАНОВ ВЛАДИМИР</t>
  </si>
  <si>
    <t>БАРАНОВ ВЛАДИМИР с 28.05.2015 по 29.05.2015</t>
  </si>
  <si>
    <t>205314628</t>
  </si>
  <si>
    <t>БАРАНОВ ВЛАДИСЛАВ</t>
  </si>
  <si>
    <t>БАРАНОВ ВЛАДИСЛАВ с 29.05.2015 по 31.05.2015</t>
  </si>
  <si>
    <t>205310503</t>
  </si>
  <si>
    <t>БАРАНОВ ЮРИЙ</t>
  </si>
  <si>
    <t>БАРАНОВ ЮРИЙ с 15.05.2015 по 17.05.2015</t>
  </si>
  <si>
    <t>205313522</t>
  </si>
  <si>
    <t>БАРАНОВА АННА</t>
  </si>
  <si>
    <t>БАРАНОВА АННА с 27.05.2015 по 31.05.2015</t>
  </si>
  <si>
    <t>205313845</t>
  </si>
  <si>
    <t>БАРАНОВА ЕЛЕНА</t>
  </si>
  <si>
    <t>БАРАНОВА ЕЛЕНА с 24.05.2015 по 26.05.2015</t>
  </si>
  <si>
    <t>205306612</t>
  </si>
  <si>
    <t>БАРДАН ОКСАНА</t>
  </si>
  <si>
    <t>БАРДАН ОКСАНА АЛЕКСАНДРОВНА с 04.05.2015 по 10.05.2015</t>
  </si>
  <si>
    <t>КОНЬКОВА МАРИНА с 04.05.2015 по 10.05.2015</t>
  </si>
  <si>
    <t>205306147</t>
  </si>
  <si>
    <t>БАРДАЧЕВА ВЕРА</t>
  </si>
  <si>
    <t>БАРДАЧЕВА ВЕРА с 09.05.2015 по 11.05.2015</t>
  </si>
  <si>
    <t>105305796</t>
  </si>
  <si>
    <t>БАРИЕВА ОЛЕСЯ</t>
  </si>
  <si>
    <t>БАРИЕВА ОЛЕСЯ с 19.05.2015 по 20.05.2015</t>
  </si>
  <si>
    <t>205307612</t>
  </si>
  <si>
    <t>БАРИЛО МАЙЯ</t>
  </si>
  <si>
    <t>БАРИЛО МАЙЯ с 14.05.2015 по 19.05.2015</t>
  </si>
  <si>
    <t>105302047</t>
  </si>
  <si>
    <t>БАРСУКОВ СЕРГЕЙ</t>
  </si>
  <si>
    <t>БАРСУКОВ СЕРГЕЙ с 03.05.2015 по 04.05.2015</t>
  </si>
  <si>
    <t>205309495</t>
  </si>
  <si>
    <t>БАРЫШЕВА ЕЛЕНА</t>
  </si>
  <si>
    <t>БАРЫШЕВА ЕЛЕНА с 11.05.2015 по 14.05.2015</t>
  </si>
  <si>
    <t>205306084</t>
  </si>
  <si>
    <t>БАСТРЫКИН АЛЕКСАНДР</t>
  </si>
  <si>
    <t>БАСТРЫКИН АЛЕКСАНДР с 26.05.2015 по 29.05.2015</t>
  </si>
  <si>
    <t>ГОЛЫШЕВСКАЯ ЕЛЕНА с 26.05.2015 по 29.05.2015</t>
  </si>
  <si>
    <t>КУПИН АЛЕКСАНДР с 26.05.2015 по 29.05.2015</t>
  </si>
  <si>
    <t>СЕЧ МАРТИН с 26.05.2015 по 29.05.2015</t>
  </si>
  <si>
    <t>WOLF-REINHARD HANS-MARTIN с 26.05.2015 по 29.05.2015</t>
  </si>
  <si>
    <t>MIHOV STAYKO STOEV с 26.05.2015 по 29.05.2015</t>
  </si>
  <si>
    <t>SARASA-MIQUELI DELFIN с 26.05.2015 по 29.05.2015</t>
  </si>
  <si>
    <t>КАПСЬЯР ЯРОСЛАВ с 26.05.2015 по 29.05.2015</t>
  </si>
  <si>
    <t>205308875</t>
  </si>
  <si>
    <t>БАТЕНКИНА ЕЛЕНА</t>
  </si>
  <si>
    <t>БАТЕНКИН ДМИТРИЙ с 01.05.2015 по 02.05.2015</t>
  </si>
  <si>
    <t>205308147</t>
  </si>
  <si>
    <t>БАТЫРОВ БАХРОМ</t>
  </si>
  <si>
    <t>БАТЫРОВ БАХРОМ ФАЗЫЛОВИЧ с 04.05.2015 по 09.05.2015</t>
  </si>
  <si>
    <t>205307065</t>
  </si>
  <si>
    <t>БАУШНИКОВ АЛЕКСЕЙ</t>
  </si>
  <si>
    <t>БАУШНИКОВ АЛЕКСЕЙ АЛЕКСАНДРОВИ с 02.05.2015 по 04.05.2015</t>
  </si>
  <si>
    <t>205308951</t>
  </si>
  <si>
    <t>БАУЭР ЕКАТЕРИНА</t>
  </si>
  <si>
    <t>БАУЭР ЕКАТЕРИНА с 04.05.2015 по 06.05.2015</t>
  </si>
  <si>
    <t>105307360</t>
  </si>
  <si>
    <t>БАХТИН МАКСИМ</t>
  </si>
  <si>
    <t>БАХТИНА НАТАЛИЯ с 25.05.2015 по 28.05.2015</t>
  </si>
  <si>
    <t>205312598</t>
  </si>
  <si>
    <t>БАШИРОВА АННА</t>
  </si>
  <si>
    <t>БАШИРОВ ТИМУР с 22.05.2015 по 24.05.2015</t>
  </si>
  <si>
    <t>205302718</t>
  </si>
  <si>
    <t>БАЯНДИНА ЕЛЕНА</t>
  </si>
  <si>
    <t>БАЯНДИНА ЕЛЕНА с 10.05.2015 по 16.05.2015</t>
  </si>
  <si>
    <t>205309350</t>
  </si>
  <si>
    <t>KLICHEV SERGEY</t>
  </si>
  <si>
    <t>КЛЫЧЕВ СЕРГЕЙ с 03.05.2015 по 05.05.2015</t>
  </si>
  <si>
    <t>205306496</t>
  </si>
  <si>
    <t>БЕГОВА АННА</t>
  </si>
  <si>
    <t>БЕГОВ ОЛЕГ ВАЛЕРЬЕВИЧ с 09.05.2015 по 11.05.2015</t>
  </si>
  <si>
    <t>205306597</t>
  </si>
  <si>
    <t>БЕЗБОРОДОВА ЮЛИЯ</t>
  </si>
  <si>
    <t>БЕЗБОРОДОВ с 02.05.2015 по 16.05.2015</t>
  </si>
  <si>
    <t>205304249</t>
  </si>
  <si>
    <t>БЕЗЗУБКИН СЕРГЕЙ</t>
  </si>
  <si>
    <t>БЕЗЗУБКИН СЕРГЕЙ с 11.05.2015 по 18.05.2015</t>
  </si>
  <si>
    <t>105306916</t>
  </si>
  <si>
    <t>БЕЗРОДНИЙ АНАТОЛИЙ</t>
  </si>
  <si>
    <t>БЕЗРОДНЯЯ ГАЛИНА с 28.05.2015 по 31.05.2015</t>
  </si>
  <si>
    <t>105305047</t>
  </si>
  <si>
    <t>БЕЗРУКОВА КСЕНИЯ</t>
  </si>
  <si>
    <t>БЕЗРУКОВА КСЕНИЯ с 17.05.2015 по 19.05.2015</t>
  </si>
  <si>
    <t>205310890</t>
  </si>
  <si>
    <t>БЕЗРУКОВА ОЛЬГА</t>
  </si>
  <si>
    <t>БЕЗРУКОВА ОЛЬГА с 23.05.2015 по 27.05.2015</t>
  </si>
  <si>
    <t>105306225</t>
  </si>
  <si>
    <t>БЕЙФЕР ИРИНА</t>
  </si>
  <si>
    <t>БЕЙФЕР ИРИНА с 21.05.2015 по 22.05.2015</t>
  </si>
  <si>
    <t>105306578</t>
  </si>
  <si>
    <t>БЕКАСОВА ЕЛЕНА</t>
  </si>
  <si>
    <t>МАСЛОВСКАЯ ЛЮДМИЛА с 22.05.2015 по 23.05.2015</t>
  </si>
  <si>
    <t>205310149</t>
  </si>
  <si>
    <t>БЕКТИН АЛЕКСЕЙ</t>
  </si>
  <si>
    <t>БЕКТИН АЛЕКСЕЙ с 15.05.2015 по 17.05.2015</t>
  </si>
  <si>
    <t>205310094</t>
  </si>
  <si>
    <t>БЕКТИН АНДРЕЙ</t>
  </si>
  <si>
    <t>БЕКТИНА ИРИНА с 15.05.2015 по 17.05.2015</t>
  </si>
  <si>
    <t>205306143</t>
  </si>
  <si>
    <t>БЕЛЕНЬКАЯ АННА</t>
  </si>
  <si>
    <t>БЕЛЕНЬКИЙ ВИТАЛЬЙ с 08.05.2015 по 11.05.2015</t>
  </si>
  <si>
    <t>205306164</t>
  </si>
  <si>
    <t>БЕЛЕНЬКАЯ БЕЛЛА</t>
  </si>
  <si>
    <t>БЕЛЕНЬКИЙ ЯКОВ с 08.05.2015 по 11.05.2015</t>
  </si>
  <si>
    <t>205308190</t>
  </si>
  <si>
    <t>БЕЛИЧЕНКО КСЕНИЯ</t>
  </si>
  <si>
    <t>БЕЛИЧЕНКО КСЕНИЯ с 10.05.2015 по 11.05.2015</t>
  </si>
  <si>
    <t>205315304</t>
  </si>
  <si>
    <t>БЕЛКИН ЯКОВ</t>
  </si>
  <si>
    <t>БЕЛКИН ЯКОВ с 26.05.2015 по 30.05.2015</t>
  </si>
  <si>
    <t>АНИКЕЕВ АНДРЕЙ с 26.05.2015 по 30.05.2015</t>
  </si>
  <si>
    <t>205309192</t>
  </si>
  <si>
    <t>БЕЛЛЕР МАРИНА</t>
  </si>
  <si>
    <t>БЕЛЛЕР МАРИНА с 04.05.2015 по 06.05.2015</t>
  </si>
  <si>
    <t>205312823</t>
  </si>
  <si>
    <t>БЕЛОБОРОДОВ АНДРЕЙ</t>
  </si>
  <si>
    <t>БЕЛОБОРОДОВ АНДРЕЙ с 22.05.2015 по 31.05.2015</t>
  </si>
  <si>
    <t>205310689</t>
  </si>
  <si>
    <t>БЕЛОВ АЛЕКСАНДР</t>
  </si>
  <si>
    <t>БЕЛОВ АЛЕКСАНДР с 11.05.2015 по 16.05.2015</t>
  </si>
  <si>
    <t>205300352</t>
  </si>
  <si>
    <t>БЕЛОУСОВ АЛЕКСЕЙ</t>
  </si>
  <si>
    <t>БЕЛОУСОВ АЛЕКСЕЙ с 01.05.2015 по 05.05.2015</t>
  </si>
  <si>
    <t>205314623</t>
  </si>
  <si>
    <t>БЕЛОУСОВА СВЕТЛАНА</t>
  </si>
  <si>
    <t>БЕЛОУСОВА СВЕТЛАНА с 23.05.2015 по 27.05.2015</t>
  </si>
  <si>
    <t>105308637</t>
  </si>
  <si>
    <t>БЕЛОЦЕРКОВСКАЯ ЕЛЕНА</t>
  </si>
  <si>
    <t>БЕЛОЦЕРКОВСКИЙ ВАЛЕНТИН с 28.05.2015 по 30.05.2015</t>
  </si>
  <si>
    <t>205310128</t>
  </si>
  <si>
    <t>БЕЛЫЙ АЛЕКСАНДР</t>
  </si>
  <si>
    <t>БЕЛАЯ ОКСАНА с 06.05.2015 по 08.05.2015</t>
  </si>
  <si>
    <t>205308216</t>
  </si>
  <si>
    <t>БЕЛЯВЦЕВ АЛЕКСАНДР</t>
  </si>
  <si>
    <t>БЕЛЯВЦЕВ АЛЕКСАНДР с 01.05.2015 по 02.05.2015</t>
  </si>
  <si>
    <t>205308221</t>
  </si>
  <si>
    <t>БЕЛЯВЦЕВ АЛЕКСАНДР с 03.05.2015 по 04.05.2015</t>
  </si>
  <si>
    <t>205307323</t>
  </si>
  <si>
    <t>БЕЛЯЕВА ЗИНАИДА</t>
  </si>
  <si>
    <t>БЕЛЯЕВА ЗИНАИДА с 11.05.2015 по 19.05.2015</t>
  </si>
  <si>
    <t>205302905</t>
  </si>
  <si>
    <t>БЕЛЯЕВ ПАВЕЛ</t>
  </si>
  <si>
    <t>БЕЛЯЕВА ОЛЬГА МИХАЛОЙВНА с 10.05.2015 по 24.05.2015</t>
  </si>
  <si>
    <t>105306732</t>
  </si>
  <si>
    <t>БЕЛЯЕВА ОЛЬГА с 24.05.2015 по 25.05.2015</t>
  </si>
  <si>
    <t>205307725</t>
  </si>
  <si>
    <t>БЕЛЯЕВА ОЛЬГА</t>
  </si>
  <si>
    <t>БЕЛЯЕВА ОЛЬГА с 02.05.2015 по 03.05.2015</t>
  </si>
  <si>
    <t>БЕЛЯЕВА ОЛЬГА с 03.05.2015 по 05.05.2015</t>
  </si>
  <si>
    <t>205303324</t>
  </si>
  <si>
    <t>БЕРЕЗНЕВА МАРИЯ</t>
  </si>
  <si>
    <t>БЕРЕЗНЕВ ДМИТРИЙ с 15.05.2015 по 21.05.2015</t>
  </si>
  <si>
    <t>205308366</t>
  </si>
  <si>
    <t>БЕРЕЗНИЦКИЙ АНТОН</t>
  </si>
  <si>
    <t>БЕРЕЗНИЦКИЙ АНТОН с 11.05.2015 по 14.05.2015</t>
  </si>
  <si>
    <t>105306213</t>
  </si>
  <si>
    <t>БЕРЕСТОВ ДАНИИЛ</t>
  </si>
  <si>
    <t>ЧЕБЕЛЮК ЯРОСЛАВ с 20.05.2015 по 22.05.2015</t>
  </si>
  <si>
    <t>205315014</t>
  </si>
  <si>
    <t>БЕРЕТАРЬ НАФИСЕТ</t>
  </si>
  <si>
    <t>БЕРЕТАРЬ НАФИСЕТ с 24.05.2015 по 27.05.2015</t>
  </si>
  <si>
    <t>205314049</t>
  </si>
  <si>
    <t>БЕСЕДИН ЮРИЙ</t>
  </si>
  <si>
    <t>БЕСЕДИН ЮРИЙ с 23.05.2015 по 25.05.2015</t>
  </si>
  <si>
    <t>205313180</t>
  </si>
  <si>
    <t>БЕСПАЛЬКО ДМИТРИЙ</t>
  </si>
  <si>
    <t>БЕСПАЛЬКО ДМИТРИЙ с 22.05.2015 по 24.05.2015</t>
  </si>
  <si>
    <t>205313510</t>
  </si>
  <si>
    <t>БЕСПАЛЬКО СЕРГЕЙ</t>
  </si>
  <si>
    <t>БЕСПАЛЬКО СЕРГЕЙ с 29.05.2015 по 31.05.2015</t>
  </si>
  <si>
    <t>205314428</t>
  </si>
  <si>
    <t>БЕТЕХТИН КОНСТАНТИН</t>
  </si>
  <si>
    <t>БЕТЕХТИН КОНСТАНТИН с 23.05.2015 по 29.05.2015</t>
  </si>
  <si>
    <t>205314805</t>
  </si>
  <si>
    <t>БИБИК ГРИГОРИЙ</t>
  </si>
  <si>
    <t>АНТИПИНА ОЛЕСЯ с 22.05.2015 по 24.05.2015</t>
  </si>
  <si>
    <t>205303233</t>
  </si>
  <si>
    <t>БИБИКОВ ВЯЧЕСЛАВ</t>
  </si>
  <si>
    <t>БИБИКОВ ВЯЧЕСЛАВ с 10.05.2015 по 14.05.2015</t>
  </si>
  <si>
    <t>205301476</t>
  </si>
  <si>
    <t>БИЗЮКОВ АЛЕКСАНДР</t>
  </si>
  <si>
    <t>БИЗЮКОВ АЛЕКСАНДР с 08.05.2015 по 15.05.2015</t>
  </si>
  <si>
    <t>205314627</t>
  </si>
  <si>
    <t>БИЛИВЩУК МАРИНА</t>
  </si>
  <si>
    <t>БИЛИВЩУК МАРИНА с 27.05.2015 по 31.05.2015</t>
  </si>
  <si>
    <t>105300016</t>
  </si>
  <si>
    <t>БИЛЯТОВА ИРИНА</t>
  </si>
  <si>
    <t>БИЛЯТОВА ИРИНА с 23.05.2015 по 25.05.2015</t>
  </si>
  <si>
    <t>БАБЧЕНКО ИГОРЬ с 23.05.2015 по 25.05.2015</t>
  </si>
  <si>
    <t>БОЖИНА ЕЛЕНА с 23.05.2015 по 25.05.2015</t>
  </si>
  <si>
    <t>БОРИСОВА ИРИНА с 23.05.2015 по 25.05.2015</t>
  </si>
  <si>
    <t>КАЗАКОВА ОЛЬГА с 23.05.2015 по 25.05.2015</t>
  </si>
  <si>
    <t>ЛЕВИНА ИРИНА с 23.05.2015 по 25.05.2015</t>
  </si>
  <si>
    <t>МИРОНОВА-ПЕТРИЩЕВА АННА с 23.05.2015 по 25.05.2015</t>
  </si>
  <si>
    <t>САВИНА ЕЛЕНА с 23.05.2015 по 25.05.2015</t>
  </si>
  <si>
    <t>РУСИЯ НАТАЛЬЯ с 23.05.2015 по 25.05.2015</t>
  </si>
  <si>
    <t>205306128</t>
  </si>
  <si>
    <t>БИСОВА АЛЛА</t>
  </si>
  <si>
    <t>БИСОВ АЛЕКСАНДР с 09.05.2015 по 11.05.2015</t>
  </si>
  <si>
    <t>205315316</t>
  </si>
  <si>
    <t>БЛАЖЕЕВ БОРИС</t>
  </si>
  <si>
    <t>БЛАЖЕЕВ БОРИС с 25.05.2015 по 28.05.2015</t>
  </si>
  <si>
    <t>205302427</t>
  </si>
  <si>
    <t>БЛИНОВ ИГОРЬ</t>
  </si>
  <si>
    <t>БЛИНОВ ИГОРЬ с 01.05.2015 по 06.05.2015</t>
  </si>
  <si>
    <t>105300399</t>
  </si>
  <si>
    <t>БОБРОВ ЕГОР</t>
  </si>
  <si>
    <t>БОБРОВ ЕГОР с 01.05.2015 по 03.05.2015</t>
  </si>
  <si>
    <t>205313989</t>
  </si>
  <si>
    <t>БОБЫЛЕВ НУРИ</t>
  </si>
  <si>
    <t>БОБЫЛЕВ НУРИ с 19.05.2015 по 20.05.2015</t>
  </si>
  <si>
    <t>205309370</t>
  </si>
  <si>
    <t>БОГАТОВА НАТАЛЬЯ</t>
  </si>
  <si>
    <t>КАЛЬНИЦКИЙ МАКСИМ с 04.05.2015 по 05.05.2015</t>
  </si>
  <si>
    <t>205300585</t>
  </si>
  <si>
    <t>БОГАЧЕВ АЛЕКСАНДР</t>
  </si>
  <si>
    <t>БОГАЧЕВ АЛЕКСАНДР с 10.05.2015 по 16.05.2015</t>
  </si>
  <si>
    <t>БОГДАНИК РУСЛАН с 20.05.2015 по 22.05.2015</t>
  </si>
  <si>
    <t>Аннуляция</t>
  </si>
  <si>
    <t>205312128</t>
  </si>
  <si>
    <t>БОГДАНОВА ЛЮДМИЛА</t>
  </si>
  <si>
    <t>БОГДАНОВА ЛЮДМИЛА с 17.05.2015 по 26.05.2015</t>
  </si>
  <si>
    <t>105308064</t>
  </si>
  <si>
    <t>БОГДАНОВА ЮЛИЯ</t>
  </si>
  <si>
    <t>ФОМИНА ЕКАТЕРИНА с 29.05.2015 по 30.05.2015</t>
  </si>
  <si>
    <t>205251159</t>
  </si>
  <si>
    <t>БОГОГОСОВА ВАРТИТЕР</t>
  </si>
  <si>
    <t>БОГОГОСОВА ВАРТИТЕР с 01.05.2015 по 04.05.2015</t>
  </si>
  <si>
    <t>БОГОГОСОВА ВАРТИТЕР с 30.04.2015 по 01.05.2015</t>
  </si>
  <si>
    <t>205306828</t>
  </si>
  <si>
    <t>БОЖЕНЬКИН АНДРЕЙ</t>
  </si>
  <si>
    <t>БОЖЕНЬКИНА СВЕТЛАНА АЛЕКСАНДРО с 15.05.2015 по 17.05.2015</t>
  </si>
  <si>
    <t>205305793</t>
  </si>
  <si>
    <t>БОЖКО БОРИС</t>
  </si>
  <si>
    <t>БОЖКО БОРИС с 01.05.2015 по 04.05.2015</t>
  </si>
  <si>
    <t>205305798</t>
  </si>
  <si>
    <t>БОЖКО ВИКТОРИЯ</t>
  </si>
  <si>
    <t>БОЖКО ВИКТОРИЯ с 01.05.2015 по 04.05.2015</t>
  </si>
  <si>
    <t>105301299</t>
  </si>
  <si>
    <t>БОЙЦОВ АЛЕКСАНДР</t>
  </si>
  <si>
    <t>БОЙЦОВ АЛЕКСАНДР с 07.05.2015 по 09.05.2015</t>
  </si>
  <si>
    <t>205308903</t>
  </si>
  <si>
    <t>БОЛОТОВА ОЛЬГА</t>
  </si>
  <si>
    <t>БОЛОТОВА ОЛЬГА с 03.05.2015 по 09.05.2015</t>
  </si>
  <si>
    <t>105305447</t>
  </si>
  <si>
    <t>БОНДАРЕВА АЛЕКСАНДРА</t>
  </si>
  <si>
    <t>БОНДАРЕВА АЛЕКСАНДРА с 19.05.2015 по 20.05.2015</t>
  </si>
  <si>
    <t>205309142</t>
  </si>
  <si>
    <t>БОНДАРЕНКО ИРИНА</t>
  </si>
  <si>
    <t>БОНДАРЕНКО ИРИНА с 04.05.2015 по 06.05.2015</t>
  </si>
  <si>
    <t>205313982</t>
  </si>
  <si>
    <t>БОНДАРЕНКО ИРИНА с 19.05.2015 по 21.05.2015</t>
  </si>
  <si>
    <t>205310703</t>
  </si>
  <si>
    <t>БОНДАРЕНКО КРИСТИНА</t>
  </si>
  <si>
    <t>ШУШЛАКОВА ЮЛИЯ с 11.05.2015 по 14.05.2015</t>
  </si>
  <si>
    <t>205308115</t>
  </si>
  <si>
    <t>БОНДАРЕНКО СЕРГЕЙ</t>
  </si>
  <si>
    <t>БОНДАРЕНКО СЕРГЕЙ ВЛАДИМИРОВИЧ с 04.05.2015 по 09.05.2015</t>
  </si>
  <si>
    <t>205307517</t>
  </si>
  <si>
    <t>БОНДИН ДМИТРИЙ</t>
  </si>
  <si>
    <t>БОНДИН ДМИТРИЙ с 01.05.2015 по 04.05.2015</t>
  </si>
  <si>
    <t>205310333</t>
  </si>
  <si>
    <t>БОРЕЦКАЯ СВЕТЛАНА</t>
  </si>
  <si>
    <t>БУЛАТОВ РУСЛАН с 06.05.2015 по 08.05.2015</t>
  </si>
  <si>
    <t>205312201</t>
  </si>
  <si>
    <t>БОРЗОВА ОЛЬГА</t>
  </si>
  <si>
    <t>БОРЗОВА ОЛЬГА с 17.05.2015 по 23.05.2015</t>
  </si>
  <si>
    <t>205300986</t>
  </si>
  <si>
    <t>БОРИСЕНКО АЛЕКСЕЙ</t>
  </si>
  <si>
    <t>БОРИСЕНКО АЛЕКСЕЙ с 05.05.2015 по 10.05.2015</t>
  </si>
  <si>
    <t>ВАСИЛЬЕВ ВИКТОР с 05.05.2015 по 10.05.2015</t>
  </si>
  <si>
    <t>МЕДВЕДЕВА ТАТЬЯНА с 05.05.2015 по 10.05.2015</t>
  </si>
  <si>
    <t>205313011</t>
  </si>
  <si>
    <t>БОРИСЕНКО ВЛАДИМИР</t>
  </si>
  <si>
    <t>БОРИСЕНКО ВЛАДИМИР с 21.05.2015 по 24.05.2015</t>
  </si>
  <si>
    <t>205253190</t>
  </si>
  <si>
    <t>БОРИСОВ ЛЕОНИД</t>
  </si>
  <si>
    <t>БОРИСОВ ЛЕОНИД с 01.05.2015 по 03.05.2015</t>
  </si>
  <si>
    <t>БОРИСОВ ЛЕОНИД с 30.04.2015 по 01.05.2015</t>
  </si>
  <si>
    <t>ПОПОВ ВЛАДИМИР с 01.05.2015 по 03.05.2015</t>
  </si>
  <si>
    <t>ПОПОВ ВЛАДИМИР с 30.04.2015 по 01.05.2015</t>
  </si>
  <si>
    <t>ПОПОВА ЕКАТЕРИНА с 01.05.2015 по 03.05.2015</t>
  </si>
  <si>
    <t>ПОПОВА ЕКАТЕРИНА с 30.04.2015 по 01.05.2015</t>
  </si>
  <si>
    <t>205313352</t>
  </si>
  <si>
    <t>БОРИСОВА ЛИЛИЯ</t>
  </si>
  <si>
    <t>БОРИСОВА ЛИЛИЯ с 19.05.2015 по 22.05.2015</t>
  </si>
  <si>
    <t>ТРИППЕЛЬ ЕКАТЕРИНА с 19.05.2015 по 22.05.2015</t>
  </si>
  <si>
    <t>205300385</t>
  </si>
  <si>
    <t>БОРОВЕНСКАЯ ТАТЬЯНА</t>
  </si>
  <si>
    <t>БОРОВЕНСКАЯ ТАТЬЯНА АЛЕКСАНДРО с 01.05.2015 по 05.05.2015</t>
  </si>
  <si>
    <t>205309675</t>
  </si>
  <si>
    <t>БОРОВКОВА МАРИЯ</t>
  </si>
  <si>
    <t>БОРОВКОВ ВЛАДИМИР ВЛАДИМИРОВИ с 15.05.2015 по 17.05.2015</t>
  </si>
  <si>
    <t>205308828</t>
  </si>
  <si>
    <t>БОРОДИН АРКАДИЙ</t>
  </si>
  <si>
    <t>БОРОДИН АРКАДИЙ с 13.05.2015 по 16.05.2015</t>
  </si>
  <si>
    <t>105305135</t>
  </si>
  <si>
    <t>БОРОДИНА АЛЕНА</t>
  </si>
  <si>
    <t>ПАЛАГУТА ИГОРЬ с 17.05.2015 по 18.05.2015</t>
  </si>
  <si>
    <t>205307390</t>
  </si>
  <si>
    <t>БОРОДИНА АНАСТАСИЯ</t>
  </si>
  <si>
    <t>205313651</t>
  </si>
  <si>
    <t>БОРОДИНА ЛЮБОВЬ</t>
  </si>
  <si>
    <t>АЛЕШИНА ЛАРИСА с 26.05.2015 по 29.05.2015</t>
  </si>
  <si>
    <t>205306353</t>
  </si>
  <si>
    <t>БОРОДИНА СВЕТЛАНА</t>
  </si>
  <si>
    <t>БОРОДИНА СВЕТЛАНА с 01.05.2015 по 04.05.2015</t>
  </si>
  <si>
    <t>205307136</t>
  </si>
  <si>
    <t>БОЧАРОВ ДМИТРИЙ</t>
  </si>
  <si>
    <t>БОЧАРОВ ДМИТРИЙ с 01.05.2015 по 05.05.2015</t>
  </si>
  <si>
    <t>205312037</t>
  </si>
  <si>
    <t>БОЧКАРЕВА ЕЛЕНА</t>
  </si>
  <si>
    <t>БОЧКАРЕВА ЕЛЕНА с 20.05.2015 по 23.05.2015</t>
  </si>
  <si>
    <t>205313945</t>
  </si>
  <si>
    <t>БОЧКАРЕВА ИРИНА</t>
  </si>
  <si>
    <t>БОЧКАРЕВА ИРИНА с 23.05.2015 по 24.05.2015</t>
  </si>
  <si>
    <t>205251206</t>
  </si>
  <si>
    <t>БРЕВНОВ АНДРЕЙ</t>
  </si>
  <si>
    <t>БРЕВНОВ АНДРЕЙ с 01.05.2015 по 03.05.2015</t>
  </si>
  <si>
    <t>БРЕВНОВ АНДРЕЙ с 30.04.2015 по 01.05.2015</t>
  </si>
  <si>
    <t>ГАСПАРЯН САМВЕЛ с 01.05.2015 по 03.05.2015</t>
  </si>
  <si>
    <t>ГАСПАРЯН САМВЕЛ с 30.04.2015 по 01.05.2015</t>
  </si>
  <si>
    <t>205310536</t>
  </si>
  <si>
    <t>БРЕСЛАВЕЦ СЕРГЕЙ</t>
  </si>
  <si>
    <t>БРЕСЛАВЕЦ СЕРГЕЙ с 11.05.2015 по 14.05.2015</t>
  </si>
  <si>
    <t>205303070</t>
  </si>
  <si>
    <t>БРОНСКАЯ ЛАРИСА</t>
  </si>
  <si>
    <t>БРОНСКАЯ ЛАРИСА с 15.05.2015 по 22.05.2015</t>
  </si>
  <si>
    <t>105306495</t>
  </si>
  <si>
    <t>БРУЕВИЧ КОНСТАНТИН</t>
  </si>
  <si>
    <t>БРУЕВИЧ КОНСТАНТИН с 23.05.2015 по 25.05.2015</t>
  </si>
  <si>
    <t>105307931</t>
  </si>
  <si>
    <t>БРУЕВИЧ КОНСТАНТИН с 25.05.2015 по 26.05.2015</t>
  </si>
  <si>
    <t>205250632</t>
  </si>
  <si>
    <t>БУБЛИК ДМИТРИЙ</t>
  </si>
  <si>
    <t>БУБЛИК ДМИТРИЙ с 01.05.2015 по 03.05.2015</t>
  </si>
  <si>
    <t>БУБЛИК ДМИТРИЙ с 30.04.2015 по 01.05.2015</t>
  </si>
  <si>
    <t>105301035</t>
  </si>
  <si>
    <t>БУБЛИК ТАТЬЯНА</t>
  </si>
  <si>
    <t>БУБЛИК ТАТЬЯНА с 13.05.2015 по 16.05.2015</t>
  </si>
  <si>
    <t>205301557</t>
  </si>
  <si>
    <t>БУДАНИЦКАЯ ОЛЬГА</t>
  </si>
  <si>
    <t>БУДАНИЦКАЯ ОЛЬГА с 08.05.2015 по 11.05.2015</t>
  </si>
  <si>
    <t>105300324</t>
  </si>
  <si>
    <t>БУДАНОВА ИРИНА</t>
  </si>
  <si>
    <t>БУДАНОВА ИРИНА с 01.05.2015 по 05.05.2015</t>
  </si>
  <si>
    <t>205309228</t>
  </si>
  <si>
    <t>БУЗАЕВ АНДРЕЙ</t>
  </si>
  <si>
    <t>БУЗАЕВ АНДРЕЙ с 24.05.2015 по 25.05.2015</t>
  </si>
  <si>
    <t>БУЗАЕВА ТАТЬЯНА с 24.05.2015 по 25.05.2015</t>
  </si>
  <si>
    <t>205308936</t>
  </si>
  <si>
    <t>БУЗАЕВА ТАТЬЯНА</t>
  </si>
  <si>
    <t>БУЗАЕВ АНДРЕЙ с 25.05.2015 по 27.05.2015</t>
  </si>
  <si>
    <t>БУЗАЕВА ТАТЬЯНА с 25.05.2015 по 27.05.2015</t>
  </si>
  <si>
    <t>105301170</t>
  </si>
  <si>
    <t>БУЗАНОВ АЛЕКСЕЙ</t>
  </si>
  <si>
    <t>БУЗАНОВ АЛЕКСЕЙ с 06.05.2015 по 10.05.2015</t>
  </si>
  <si>
    <t>ЛУРЬЕ ЯКОВ с 06.05.2015 по 10.05.2015</t>
  </si>
  <si>
    <t>205304797</t>
  </si>
  <si>
    <t>БУЛАТНЫЙ АЛЕКСАНДР</t>
  </si>
  <si>
    <t>БУЛАТНЫЙ АЛЕКСАНДР с 04.05.2015 по 07.05.2015</t>
  </si>
  <si>
    <t>205308201</t>
  </si>
  <si>
    <t>БУЛГАКОВА НАТАЛЬЯ</t>
  </si>
  <si>
    <t>БУЛГАКОВА НАТАЛЬЯ с 08.05.2015 по 12.05.2015</t>
  </si>
  <si>
    <t>105300655</t>
  </si>
  <si>
    <t>БУНЧИНА ИРИНА</t>
  </si>
  <si>
    <t>БУНЧИН ИГОРЬ с 05.05.2015 по 08.05.2015</t>
  </si>
  <si>
    <t>205314843</t>
  </si>
  <si>
    <t>БУРАКОВА ВАЛЕРИЯ</t>
  </si>
  <si>
    <t>БУРАКОВА ВАЛЕРИЯ с 24.05.2015 по 26.05.2015</t>
  </si>
  <si>
    <t>205315114</t>
  </si>
  <si>
    <t>БУРДА ОЛЬГА</t>
  </si>
  <si>
    <t>БУРДА ЮРИЙ с 30.05.2015 по 31.05.2015</t>
  </si>
  <si>
    <t>205313692</t>
  </si>
  <si>
    <t>БУРКИНА ВЕРОНИКА</t>
  </si>
  <si>
    <t>БУРКИНА ЕЛЕНА с 24.05.2015 по 26.05.2015</t>
  </si>
  <si>
    <t>205308152</t>
  </si>
  <si>
    <t>БУРКИНА ЛЮБОВЬ</t>
  </si>
  <si>
    <t>БУРКИН ЮРИЙ с 13.05.2015 по 15.05.2015</t>
  </si>
  <si>
    <t>205310560</t>
  </si>
  <si>
    <t>БУРЛЯ ВАЛЕНТИНА</t>
  </si>
  <si>
    <t>БОЙИЧИЧ МИОДРАГ с 23.05.2015 по 24.05.2015</t>
  </si>
  <si>
    <t>105305007</t>
  </si>
  <si>
    <t>БУРНЯШЕВ ЭДУАРД</t>
  </si>
  <si>
    <t>БУРНЯШЕВ ЭДУАРД с 18.05.2015 по 20.05.2015</t>
  </si>
  <si>
    <t>205307867</t>
  </si>
  <si>
    <t>БУРОВА СВЕТЛАНА</t>
  </si>
  <si>
    <t>БУРОВА СВЕТЛАНА с 05.05.2015 по 10.05.2015</t>
  </si>
  <si>
    <t>105305844</t>
  </si>
  <si>
    <t>БУТЕНКО АНАСТАСИЯ</t>
  </si>
  <si>
    <t>БУТЕНКО АНАСТАСИЯ с 19.05.2015 по 20.05.2015</t>
  </si>
  <si>
    <t>205308525</t>
  </si>
  <si>
    <t>БУТЫРИНА ВИКТОРИЯ</t>
  </si>
  <si>
    <t>БУТЫРИНА ВИКТОРИЯ с 13.05.2015 по 20.05.2015</t>
  </si>
  <si>
    <t>205302852</t>
  </si>
  <si>
    <t>БУШМАНОВ ВЯЧЕСЛАВ</t>
  </si>
  <si>
    <t>БУШМАНОВ ВЯЧЕСЛАВ с 11.05.2015 по 17.05.2015</t>
  </si>
  <si>
    <t>205306923</t>
  </si>
  <si>
    <t>БЫКОВ ЕВГЕНИЙ</t>
  </si>
  <si>
    <t>БЫКОВ ЕВГЕНИЙ с 09.05.2015 по 11.05.2015</t>
  </si>
  <si>
    <t>205313463</t>
  </si>
  <si>
    <t>БЫЧИХИН ЕВГЕНИЙ</t>
  </si>
  <si>
    <t>БЫЧИХИН ЕВГЕНИЙ с 21.05.2015 по 25.05.2015</t>
  </si>
  <si>
    <t>205312738</t>
  </si>
  <si>
    <t>БЫЧКОВ АЛЕКСЕЙ</t>
  </si>
  <si>
    <t>ГАЛЬВЕС ГАЛАС ИРЭН с 29.05.2015 по 31.05.2015</t>
  </si>
  <si>
    <t>105307218</t>
  </si>
  <si>
    <t>БЫЧКОВ АНДРЕЙ</t>
  </si>
  <si>
    <t>БЫЧКОВ АНДРЕЙ с 25.05.2015 по 26.05.2015</t>
  </si>
  <si>
    <t>205253175</t>
  </si>
  <si>
    <t>ВАВИЛОВА ТАТЬЯНА</t>
  </si>
  <si>
    <t>ПАШНИКОВА ВАЛЕНТИНА с 29.04.2015 по 01.05.2015</t>
  </si>
  <si>
    <t>ПАШНИКОВА ВАЛЕНТИНА с 01.05.2015 по 06.05.2015</t>
  </si>
  <si>
    <t>205309261</t>
  </si>
  <si>
    <t>ПАШНИКОВА ВАЛЕНТИНА с 06.05.2015 по 07.05.2015</t>
  </si>
  <si>
    <t>105300864</t>
  </si>
  <si>
    <t>ВАГАПОВ СУЛЕЙМАН</t>
  </si>
  <si>
    <t>ВАГАПОВ СУЛЕЙМАН с 15.05.2015 по 17.05.2015</t>
  </si>
  <si>
    <t>105300674</t>
  </si>
  <si>
    <t>ВАЖКИЙ АЛЕКСЕЙ</t>
  </si>
  <si>
    <t>ВАЖКАЯ МАРИЯ с 23.05.2015 по 30.05.2015</t>
  </si>
  <si>
    <t>205314957</t>
  </si>
  <si>
    <t>ВАЙЦНЕР СВЕТЛАНА</t>
  </si>
  <si>
    <t>ВАЙЦНЕР СВЕТЛАНА с 24.05.2015 по 30.05.2015</t>
  </si>
  <si>
    <t>205314723</t>
  </si>
  <si>
    <t>ВАКУЛИН ОЛЕГ</t>
  </si>
  <si>
    <t>ВАКУЛИН ОЛЕГ с 27.05.2015 по 30.05.2015</t>
  </si>
  <si>
    <t>205310541</t>
  </si>
  <si>
    <t>ВАЛИЕВ РУСЛАН</t>
  </si>
  <si>
    <t>ВАЛИЕВ РУСЛАН с 11.05.2015 по 14.05.2015</t>
  </si>
  <si>
    <t>205314882</t>
  </si>
  <si>
    <t>ВАЛУЙСКИЙ ВЯЧЕСЛАВ</t>
  </si>
  <si>
    <t>ВАЛУЙСКИЙ ВЯЧЕСЛАВ с 29.05.2015 по 31.05.2015</t>
  </si>
  <si>
    <t>205300600</t>
  </si>
  <si>
    <t>ВАЛЬКОВ ДМИТРИЙ</t>
  </si>
  <si>
    <t>ВАЛЬКОВА ОЛЕСЯ с 09.05.2015 по 11.05.2015</t>
  </si>
  <si>
    <t>205250384</t>
  </si>
  <si>
    <t>ВАНЖА ЕЛЕНА</t>
  </si>
  <si>
    <t>ВАНЖА ЕЛЕНА с 01.05.2015 по 01.05.2015</t>
  </si>
  <si>
    <t>205300536</t>
  </si>
  <si>
    <t>ВАНЖА ЕЛЕНА с 01.05.2015 по 05.05.2015</t>
  </si>
  <si>
    <t>105306742</t>
  </si>
  <si>
    <t>ВАНИН СТАНИСЛАВ</t>
  </si>
  <si>
    <t>ВАНИН СТАНИСЛАВ с 24.05.2015 по 25.05.2015</t>
  </si>
  <si>
    <t>205309082</t>
  </si>
  <si>
    <t>ВАРИЧ ЕЛЕНА</t>
  </si>
  <si>
    <t>ВАРИЧ ВИКТОР с 14.05.2015 по 15.05.2015</t>
  </si>
  <si>
    <t>105302376</t>
  </si>
  <si>
    <t>ВАРТАНОВА ВАЛЕНТИНА</t>
  </si>
  <si>
    <t>ВАРТАНОВА ВАЛЕНТИНА с 06.05.2015 по 09.05.2015</t>
  </si>
  <si>
    <t>205308805</t>
  </si>
  <si>
    <t>ВАРТКИНАЯН АЛЬБИНА</t>
  </si>
  <si>
    <t>ВАРТКИНАЯН ГЕННАДИЙ с 03.05.2015 по 06.05.2015</t>
  </si>
  <si>
    <t>205314025</t>
  </si>
  <si>
    <t>ВАСИЛЕНКО АЛЛА</t>
  </si>
  <si>
    <t>ВАСИЛЕНКО АЛЛА с 25.05.2015 по 30.05.2015</t>
  </si>
  <si>
    <t>205310481</t>
  </si>
  <si>
    <t>ВАСИЛЕНКО НАТАЛЬЯ</t>
  </si>
  <si>
    <t>ВАСИЛЕНКО НАТАЛЬЯ с 10.05.2015 по 11.05.2015</t>
  </si>
  <si>
    <t>205302423</t>
  </si>
  <si>
    <t>ВАСИЛЕНКО ЮРИЙ</t>
  </si>
  <si>
    <t>ВАСИЛЕНКО НАТАЛЬЯ с 01.05.2015 по 04.05.2015</t>
  </si>
  <si>
    <t>105304906</t>
  </si>
  <si>
    <t>ВАСИЛЬЕ АЛЕКСАНДР</t>
  </si>
  <si>
    <t>ВАСИЛЬЕВА ТАТЬЯНА с 18.05.2015 по 21.05.2015</t>
  </si>
  <si>
    <t>105300617</t>
  </si>
  <si>
    <t>ВАСИЛЬЕВ ВЛАДИМИР</t>
  </si>
  <si>
    <t>КОМИССАРОВ РОМАН с 27.05.2015 по 31.05.2015</t>
  </si>
  <si>
    <t>ВАСИЛЬЕВА ЯНА с 27.05.2015 по 31.05.2015</t>
  </si>
  <si>
    <t>105303334</t>
  </si>
  <si>
    <t>ВАСИЛЬЕВ СТАНИСЛАВ</t>
  </si>
  <si>
    <t>ВАСИЛЬЕВ СТАНИСЛАВ с 11.05.2015 по 13.05.2015</t>
  </si>
  <si>
    <t>105305572</t>
  </si>
  <si>
    <t>НАУМКИН ДМИТРИЙ с 20.05.2015 по 21.05.2015</t>
  </si>
  <si>
    <t>205308520</t>
  </si>
  <si>
    <t>ВАСИЛЬЕВА ВЕРОНИКА</t>
  </si>
  <si>
    <t>ВАСИЛЬЕВА ВЕРОНИКА АЛЕКСАНДРОВ с 15.05.2015 по 17.05.2015</t>
  </si>
  <si>
    <t>ВАСИЛЬЕВ ВЛАДИМИР ЮРЬЕВИЧ с 15.05.2015 по 17.05.2015</t>
  </si>
  <si>
    <t>205308265</t>
  </si>
  <si>
    <t>ВАСИЛЬЕВА НАТАЛИЯ</t>
  </si>
  <si>
    <t>ВАСИЛЬЕВА НАТАЛИЯ с 09.05.2015 по 15.05.2015</t>
  </si>
  <si>
    <t>205308553</t>
  </si>
  <si>
    <t>ВАСИЛЬЧЕНКО ОЛЬГА</t>
  </si>
  <si>
    <t>ВАСИЛЬЧЕНКО ОЛЬГА ЮРЬЕВНА с 16.05.2015 по 18.05.2015</t>
  </si>
  <si>
    <t>205312668</t>
  </si>
  <si>
    <t>ВАСИН ДЕНИС</t>
  </si>
  <si>
    <t>ВАСИНА ЮЛИЯ с 26.05.2015 по 31.05.2015</t>
  </si>
  <si>
    <t>105301081</t>
  </si>
  <si>
    <t>ВАСЯНИН ВИТАЛИЙ</t>
  </si>
  <si>
    <t>ВАСЯНИН ВИТАЛИЙ с 01.05.2015 по 02.05.2015</t>
  </si>
  <si>
    <t>105307874</t>
  </si>
  <si>
    <t>ВАХРУШЕВА ЕЛЕНА</t>
  </si>
  <si>
    <t>СИЛГЭРО ТРЕТЬЯ НАТАЛЬЯ с 26.05.2015 по 27.05.2015</t>
  </si>
  <si>
    <t>205314297</t>
  </si>
  <si>
    <t>ВАЦИК ВИКТОР</t>
  </si>
  <si>
    <t>ВАЦИК ВИКТОР с 24.05.2015 по 30.05.2015</t>
  </si>
  <si>
    <t>105301214</t>
  </si>
  <si>
    <t>ВАШЕЧКИН ВИТАЛИЙ</t>
  </si>
  <si>
    <t>ЕРМОЛЕНКО ОКСАНА с 29.05.2015 по 31.05.2015</t>
  </si>
  <si>
    <t>105308251</t>
  </si>
  <si>
    <t>ВАЩЕНКО ВЛАДИМИР</t>
  </si>
  <si>
    <t>ВАЩЕНКО ВЛАДИМИР с 27.05.2015 по 30.05.2015</t>
  </si>
  <si>
    <t>205312293</t>
  </si>
  <si>
    <t>ВЕДЕНЕЕВА СВЕТЛАНА</t>
  </si>
  <si>
    <t>РЕЕНТЕНКО СВЯТОСЛАВ с 22.05.2015 по 25.05.2015</t>
  </si>
  <si>
    <t>205313074</t>
  </si>
  <si>
    <t>ВЕДЕНЬЕВ АНДРЕЙ</t>
  </si>
  <si>
    <t>ВЕДЕНЬЕВ АНДРЕЙ с 22.05.2015 по 29.05.2015</t>
  </si>
  <si>
    <t>205303854</t>
  </si>
  <si>
    <t>ВЕДЕРНИКОВ ВИТАЛИЙ</t>
  </si>
  <si>
    <t>ВЕДЕРНИКОВ ВИТАЛИЙ с 04.05.2015 по 10.05.2015</t>
  </si>
  <si>
    <t>205308488</t>
  </si>
  <si>
    <t>ВЕДЕРНИКОВ ДМИТРИЙ</t>
  </si>
  <si>
    <t>ВЕДЕРНИКОВ ДМИТРИЙ с 16.05.2015 по 18.05.2015</t>
  </si>
  <si>
    <t>105305298</t>
  </si>
  <si>
    <t>ВЕДЕРНИКОВ КИРИЛЛ</t>
  </si>
  <si>
    <t>МЕЩАНИНОВА ИННА с 17.05.2015 по 18.05.2015</t>
  </si>
  <si>
    <t>205303790</t>
  </si>
  <si>
    <t>ВЕДЕРНИКОВА ДИНА</t>
  </si>
  <si>
    <t>ДОСТОВАЛОВА ЛЮДМИЛА с 04.05.2015 по 10.05.2015</t>
  </si>
  <si>
    <t>205250627</t>
  </si>
  <si>
    <t>ВЕЛИКОЦКИЙ ВИКТОР</t>
  </si>
  <si>
    <t>ВЕЛИКОТСКИЙ ВИКТОР с 01.05.2015 по 03.05.2015</t>
  </si>
  <si>
    <t>ВЕЛИКОТСКИЙ ВИКТОР с 30.04.2015 по 01.05.2015</t>
  </si>
  <si>
    <t>105300761</t>
  </si>
  <si>
    <t>ВЕЛИХОВ ОЛЕГ</t>
  </si>
  <si>
    <t>ВЕЛИХОВ ОЛЕГ с 01.05.2015 по 03.05.2015</t>
  </si>
  <si>
    <t>205306403</t>
  </si>
  <si>
    <t>ВЕЛИЧКИН ДМИТРИЙ</t>
  </si>
  <si>
    <t>ВЕЛИЧКИН ДМИТРИЙ с 08.05.2015 по 10.05.2015</t>
  </si>
  <si>
    <t>ЗАНЧЕНКО ТАТЬЯНА с 08.05.2015 по 10.05.2015</t>
  </si>
  <si>
    <t>КОНДРАШОВ СЕРГЕЙ с 08.05.2015 по 10.05.2015</t>
  </si>
  <si>
    <t>МАЙМУЛА НАДЕЖДА с 08.05.2015 по 10.05.2015</t>
  </si>
  <si>
    <t>ЩЕРБАКОВ ИГОРЬ с 08.05.2015 по 10.05.2015</t>
  </si>
  <si>
    <t>КОЛЕСНИКОВ ИГОРЬ с 08.05.2015 по 10.05.2015</t>
  </si>
  <si>
    <t>205314901</t>
  </si>
  <si>
    <t>ВЕРЕТЕЛЬНИК СЕРГЕЙ</t>
  </si>
  <si>
    <t>ВЕРЕТЕЛЬНИК СЕРГЕЙ с 29.05.2015 по 31.05.2015</t>
  </si>
  <si>
    <t>КОРОБКА АЛЕКСЕЙ с 29.05.2015 по 31.05.2015</t>
  </si>
  <si>
    <t>205314657</t>
  </si>
  <si>
    <t>ВЕРЕТЕННИКОВ ВЛАДИСЛАВ</t>
  </si>
  <si>
    <t>ВЕРЕТЕННИКОВ ВЛАДИСЛАВ с 23.05.2015 по 24.05.2015</t>
  </si>
  <si>
    <t>205304651</t>
  </si>
  <si>
    <t>ВЕРЕТЕННИКОВА ИРИНА</t>
  </si>
  <si>
    <t>ВЕРЕТЕННИКОВА ИРИНА с 13.05.2015 по 17.05.2015</t>
  </si>
  <si>
    <t>105304952</t>
  </si>
  <si>
    <t>ВЕРЕЩАГИН ВАДИМ</t>
  </si>
  <si>
    <t>ШИШЛАКОВА ЕЛЕНА с 17.05.2015 по 18.05.2015</t>
  </si>
  <si>
    <t>105305605</t>
  </si>
  <si>
    <t>ВЕРЕЩАГИН ВАДИМ с 18.05.2015 по 20.05.2015</t>
  </si>
  <si>
    <t>205303695</t>
  </si>
  <si>
    <t>ВЕРЕЩАГИНА ЛЮДМИЛА</t>
  </si>
  <si>
    <t>ВЕРЕЩАГИНА ЛЮДМИЛА ВИКТОРОВНА с 10.05.2015 по 16.05.2015</t>
  </si>
  <si>
    <t>205310425</t>
  </si>
  <si>
    <t>ВЕРИГИНА ВЕРА</t>
  </si>
  <si>
    <t>ВЕРИГИНА ВЕРА с 12.05.2015 по 19.05.2015</t>
  </si>
  <si>
    <t>205314197</t>
  </si>
  <si>
    <t>ВЕРИГИНА ЕКАТЕРИНА</t>
  </si>
  <si>
    <t>ВЕРИГИНА ЕКАТЕРИНА с 19.05.2015 по 20.05.2015</t>
  </si>
  <si>
    <t>205301767</t>
  </si>
  <si>
    <t>ВЕРНИГОРА МИХАИЛ</t>
  </si>
  <si>
    <t>ВЕРНИГОРА МИХАИЛ с 14.05.2015 по 17.05.2015</t>
  </si>
  <si>
    <t>205306265</t>
  </si>
  <si>
    <t>ВЕРШИНИН КИРИЛЛ</t>
  </si>
  <si>
    <t>ВЕРШИН НИКОЛАЙ с 09.05.2015 по 11.05.2015</t>
  </si>
  <si>
    <t>205306112</t>
  </si>
  <si>
    <t>ВЕРШИНИН МАКСИМ</t>
  </si>
  <si>
    <t>ВЕРШИНИН МАКСИМ с 09.05.2015 по 11.05.2015</t>
  </si>
  <si>
    <t>205312541</t>
  </si>
  <si>
    <t>ВЕРШИНИН МАКСИМ с 22.05.2015 по 24.05.2015</t>
  </si>
  <si>
    <t>205306107</t>
  </si>
  <si>
    <t>ВЕРШИНИНА ИРИНА</t>
  </si>
  <si>
    <t>ВЕРШИНИНА АНАСТАСИЯ АЛЕКСАНДРО с 09.05.2015 по 11.05.2015</t>
  </si>
  <si>
    <t>105300822</t>
  </si>
  <si>
    <t>ВЕРЮТИН АНДРЕЙ</t>
  </si>
  <si>
    <t>ВЕРЮТИНА АННА СЕРГЕЕВНА с 05.05.2015 по 08.05.2015</t>
  </si>
  <si>
    <t>105301989</t>
  </si>
  <si>
    <t>ВЕСЕЛКОВА ГАЛИНА</t>
  </si>
  <si>
    <t>ВЕСЕЛКОВА ГАЛИНА с 06.05.2015 по 08.05.2015</t>
  </si>
  <si>
    <t>105305055</t>
  </si>
  <si>
    <t>ВЕСОВА МАРИЯ</t>
  </si>
  <si>
    <t>ВЕСОВА МАРИЯ с 17.05.2015 по 18.05.2015</t>
  </si>
  <si>
    <t>105304224</t>
  </si>
  <si>
    <t>ВЕЧЕРЯ ВАСИЛИЙ</t>
  </si>
  <si>
    <t>БУТОВА АНАСТАСИЯ с 29.05.2015 по 31.05.2015</t>
  </si>
  <si>
    <t>205313934</t>
  </si>
  <si>
    <t>ВИКОЛ ЮЛИЯ</t>
  </si>
  <si>
    <t>МАГАКЯН СУРИК с 19.05.2015 по 21.05.2015</t>
  </si>
  <si>
    <t>105305581</t>
  </si>
  <si>
    <t>ВИКУЛОВА ВЕРА</t>
  </si>
  <si>
    <t>ГОНТАРЕВА ЛИЛИЯ с 18.05.2015 по 20.05.2015</t>
  </si>
  <si>
    <t>205310276</t>
  </si>
  <si>
    <t>ВИНИЧЕНКО ЛАРИСА</t>
  </si>
  <si>
    <t>ЛИТАВРИН АЛЕКСАНДР с 13.05.2015 по 14.05.2015</t>
  </si>
  <si>
    <t>105301193</t>
  </si>
  <si>
    <t>ВИНОГРАДОВ АЛЕКСЕЙ</t>
  </si>
  <si>
    <t>ВИНОГРАДОВ АЛЕКСЕЙ с 04.05.2015 по 06.05.2015</t>
  </si>
  <si>
    <t>205312179</t>
  </si>
  <si>
    <t>ВИНОКУРОВ МИХАИЛ</t>
  </si>
  <si>
    <t>205312192</t>
  </si>
  <si>
    <t>КРЫЛОВ АНТОН с 13.05.2015 по 15.05.2015</t>
  </si>
  <si>
    <t>205312323</t>
  </si>
  <si>
    <t>КРЫЛОВ АНТОН с 17.05.2015 по 18.05.2015</t>
  </si>
  <si>
    <t>205313498</t>
  </si>
  <si>
    <t>КРЫЛОВ АНТОН с 18.05.2015 по 22.05.2015</t>
  </si>
  <si>
    <t>105307845</t>
  </si>
  <si>
    <t>ВИНЮКОВ СЕРГЕЙ</t>
  </si>
  <si>
    <t>ЛЕБЕДЕВ РАМАН с 28.05.2015 по 29.05.2015</t>
  </si>
  <si>
    <t>205311647</t>
  </si>
  <si>
    <t>ВИРЧЕНКО ЯРОСЛАВ</t>
  </si>
  <si>
    <t>ВИРЧЕНКО ЯРОСЛАВ с 11.05.2015 по 12.05.2015</t>
  </si>
  <si>
    <t>105303202</t>
  </si>
  <si>
    <t>ВИХАРЕВА НАТАЛЬЯ</t>
  </si>
  <si>
    <t>ВИХАРЕВА НАТАЛЬЯ с 27.05.2015 по 31.05.2015</t>
  </si>
  <si>
    <t>105308114</t>
  </si>
  <si>
    <t>ВЛАДИМИРОВА ИРИНА</t>
  </si>
  <si>
    <t>ВИТКОВСКАЯ ТАТЬЯНА с 27.05.2015 по 28.05.2015</t>
  </si>
  <si>
    <t>105300736</t>
  </si>
  <si>
    <t>ВЛАЗНЕВА МАРИНА</t>
  </si>
  <si>
    <t>ВЛАЗНЕВА МАРИНА с 01.05.2015 по 03.05.2015</t>
  </si>
  <si>
    <t>205302095</t>
  </si>
  <si>
    <t>ВЛАСЕНКО МИХАИЛ</t>
  </si>
  <si>
    <t>ВЛАСЕНКО НАДЕЖДА с 01.05.2015 по 04.05.2015</t>
  </si>
  <si>
    <t>205306617</t>
  </si>
  <si>
    <t>ВЛАСОВА ИННА</t>
  </si>
  <si>
    <t>ВЛАСОВА ИННА с 11.05.2015 по 18.05.2015</t>
  </si>
  <si>
    <t>205314779</t>
  </si>
  <si>
    <t>ВОВЧЕНКО ВИТАЛИЙ</t>
  </si>
  <si>
    <t>ВОВЧЕНКО ВИТАЛИЙ с 24.05.2015 по 27.05.2015</t>
  </si>
  <si>
    <t>205308108</t>
  </si>
  <si>
    <t>ВОДЕНКО ВАЛЕНТИНА</t>
  </si>
  <si>
    <t>ВОДЕНКО ВАЛЕНТИНА с 05.05.2015 по 09.05.2015</t>
  </si>
  <si>
    <t>205313815</t>
  </si>
  <si>
    <t>ВОДЯНЮК ЛЮДМИЛА</t>
  </si>
  <si>
    <t>ЧЕРЕДНИЧЕНКО ВАЛЕНТИНА с 29.05.2015 по 31.05.2015</t>
  </si>
  <si>
    <t>205306866</t>
  </si>
  <si>
    <t>ВОЙЛОЧНИКОВ ВИТАЛИЙ</t>
  </si>
  <si>
    <t>ВОЙЛОЧНИКОВ ВИТАЛИЙ с 07.05.2015 по 15.05.2015</t>
  </si>
  <si>
    <t>205300841</t>
  </si>
  <si>
    <t>ВОЛГИНА ЕЛЕНА</t>
  </si>
  <si>
    <t>ВОЛГИНА ЕЛЕНА с 06.05.2015 по 10.05.2015</t>
  </si>
  <si>
    <t>105300844</t>
  </si>
  <si>
    <t>ВОЛКОВ ЮРИЙ</t>
  </si>
  <si>
    <t>ВОЛКОВ ЮРИЙ с 01.05.2015 по 03.05.2015</t>
  </si>
  <si>
    <t>205303038</t>
  </si>
  <si>
    <t>ВОЛКОВА ГАЛИНА</t>
  </si>
  <si>
    <t>ВОЛКОВА ГАЛИНА с 18.05.2015 по 27.05.2015</t>
  </si>
  <si>
    <t>205308538</t>
  </si>
  <si>
    <t>ВОЛКОВА ЕЛЕНА</t>
  </si>
  <si>
    <t>ВОЛКОВА ЕЛЕНА с 17.05.2015 по 20.05.2015</t>
  </si>
  <si>
    <t>205314791</t>
  </si>
  <si>
    <t>ВОЛКОВА ЛЮДМИЛА</t>
  </si>
  <si>
    <t>ВОЛКОВА ЛЮДМИЛА с 22.05.2015 по 24.05.2015</t>
  </si>
  <si>
    <t>205309992</t>
  </si>
  <si>
    <t>ВОЛОВА НАТАЛЬЯ</t>
  </si>
  <si>
    <t>ВОЛОВА НАТАЛЬЯ с 06.05.2015 по 08.05.2015</t>
  </si>
  <si>
    <t>105306650</t>
  </si>
  <si>
    <t>ВОЛОВАЯ АЛЛА</t>
  </si>
  <si>
    <t>ВОЛОВАЯ АЛЛА с 27.05.2015 по 29.05.2015</t>
  </si>
  <si>
    <t>205314442</t>
  </si>
  <si>
    <t>ВОЛОШИН АРТЕМ</t>
  </si>
  <si>
    <t>КАТРЮХИНА АНАСТАСИЯ с 26.05.2015 по 28.05.2015</t>
  </si>
  <si>
    <t>205314847</t>
  </si>
  <si>
    <t>ВОЛОШИНА ИРИНА</t>
  </si>
  <si>
    <t>ВОЛОШИНА ИРИНА с 22.05.2015 по 28.05.2015</t>
  </si>
  <si>
    <t>205310306</t>
  </si>
  <si>
    <t>ВОРОБЬЕВА ИРИНА</t>
  </si>
  <si>
    <t>ВОРОБЬЕВ РОМАН с 25.05.2015 по 26.05.2015</t>
  </si>
  <si>
    <t>205310327</t>
  </si>
  <si>
    <t>ВОРОБЬЕВА ТАТЬЯНА</t>
  </si>
  <si>
    <t>ВОРОБЬЕВ СЕРГЕЙ с 25.05.2015 по 26.05.2015</t>
  </si>
  <si>
    <t>205303637</t>
  </si>
  <si>
    <t>ВОРОБЬЕВ ЮРИЙ</t>
  </si>
  <si>
    <t>ВОРОБЬЕВ ЮРИЙ с 09.05.2015 по 17.05.2015</t>
  </si>
  <si>
    <t>205307373</t>
  </si>
  <si>
    <t>ВОРОНИНА НАТАЛЬЯ</t>
  </si>
  <si>
    <t>ИВАНОВ СЕРГЕЙ с 01.05.2015 по 04.05.2015</t>
  </si>
  <si>
    <t>105300327</t>
  </si>
  <si>
    <t>ВОРОНОВ АНДРЕЙ</t>
  </si>
  <si>
    <t>ВОРОНОВ ДМИТРИЙ с 01.05.2015 по 03.05.2015</t>
  </si>
  <si>
    <t>уменьшила на 7707</t>
  </si>
  <si>
    <t>205308422</t>
  </si>
  <si>
    <t>ВОРОНЬКО ЕКАТЕРИНА</t>
  </si>
  <si>
    <t>ВОРОНЬКО ЕКАТЕРИНА с 16.05.2015 по 17.05.2015</t>
  </si>
  <si>
    <t>105301592</t>
  </si>
  <si>
    <t>ВОСКРЕСЕНСКИЙ АЛЕКСАНДР</t>
  </si>
  <si>
    <t>ВОСКРЕСЕНСКИЙ АЛЕКСАНДР с 10.05.2015 по 16.05.2015</t>
  </si>
  <si>
    <t>ВОСКРЕСЕНСКИЙ АЛЕКСЕЙ с 10.05.2015 по 16.05.2015</t>
  </si>
  <si>
    <t>205314020</t>
  </si>
  <si>
    <t>ВОХМЯНИН РОМАН</t>
  </si>
  <si>
    <t>АНИСИМОВ АНДРЕЙ с 19.05.2015 по 21.05.2015</t>
  </si>
  <si>
    <t>105307668</t>
  </si>
  <si>
    <t>ВТОРУШИН ЮРИЙ</t>
  </si>
  <si>
    <t>ВТОРУШИН ЮРИЙ с 27.05.2015 по 28.05.2015</t>
  </si>
  <si>
    <t>105308889</t>
  </si>
  <si>
    <t>ВТОРУШИН ЮРИЙ с 28.05.2015 по 29.05.2015</t>
  </si>
  <si>
    <t>205308421</t>
  </si>
  <si>
    <t>ВЯТКИНА ПОЛИНА</t>
  </si>
  <si>
    <t>ВЯТКИНА ПОЛИНА с 15.05.2015 по 17.05.2015</t>
  </si>
  <si>
    <t>205314977</t>
  </si>
  <si>
    <t>ВЯТКИНА ПОЛИНА с 24.05.2015 по 26.05.2015</t>
  </si>
  <si>
    <t>МАМАЕВА ВАЛЕНТИНА с 24.05.2015 по 26.05.2015</t>
  </si>
  <si>
    <t>205303173</t>
  </si>
  <si>
    <t>ГАББАСОВ ДАНИЛ</t>
  </si>
  <si>
    <t>ГАББАСОВ ДАНИЛ с 16.05.2015 по 23.05.2015</t>
  </si>
  <si>
    <t>205308022</t>
  </si>
  <si>
    <t>ГАБИТОВА ДИНАРА</t>
  </si>
  <si>
    <t>ГАБИТОВА ДИНАРА с 11.05.2015 по 17.05.2015</t>
  </si>
  <si>
    <t>105305301</t>
  </si>
  <si>
    <t>ГАБИТОВ РУСЛАН</t>
  </si>
  <si>
    <t>ГАБИТОВА ДИНАРА с 17.05.2015 по 18.05.2015</t>
  </si>
  <si>
    <t>105302820</t>
  </si>
  <si>
    <t>ГАБРИЕЛЯН ВЛАДИСЛАВ</t>
  </si>
  <si>
    <t>ГАБРИЕЛЯН ВЛАДИСЛАВ СЕРГЕЕВИЧ с 10.05.2015 по 11.05.2015</t>
  </si>
  <si>
    <t>ГАБРИЕЛЯН ЭДУАРД СЕРГЕЕВИЧ с 10.05.2015 по 11.05.2015</t>
  </si>
  <si>
    <t>205313690</t>
  </si>
  <si>
    <t>ГАВИН ИЛЬЯ</t>
  </si>
  <si>
    <t>ГАВИН ИЛЬЯ с 20.05.2015 по 25.05.2015</t>
  </si>
  <si>
    <t>105305410</t>
  </si>
  <si>
    <t>ГАВРИЛЕНКО АННА</t>
  </si>
  <si>
    <t>ГАВРИЛЕНКО АННА с 19.05.2015 по 22.05.2015</t>
  </si>
  <si>
    <t>205307058</t>
  </si>
  <si>
    <t>ГАВРИЛОВ ДМИТРИЙ</t>
  </si>
  <si>
    <t>ГАВРИЛОВ ДМИТРИЙ с 01.05.2015 по 04.05.2015</t>
  </si>
  <si>
    <t>205311414</t>
  </si>
  <si>
    <t>ГАВРИНА ВАЛЕНТИНА</t>
  </si>
  <si>
    <t>ГАВРИЛИНА ВАЛЕНТИНА с 16.05.2015 по 20.05.2015</t>
  </si>
  <si>
    <t>205308170</t>
  </si>
  <si>
    <t>ГАВРЮШОВ ВЛАДИМИР</t>
  </si>
  <si>
    <t>ГАВРЮШОВ ВЛАДИМИР с 09.05.2015 по 15.05.2015</t>
  </si>
  <si>
    <t>205312546</t>
  </si>
  <si>
    <t>ГАВРЯ ГРИГОРИЙ</t>
  </si>
  <si>
    <t>ГАВРЯ ГРИГОРИЙ с 22.05.2015 по 24.05.2015</t>
  </si>
  <si>
    <t>105305976</t>
  </si>
  <si>
    <t>ГАГАУЗОВ КОНСТАНТИН</t>
  </si>
  <si>
    <t>ПРОКОПЬЕВА КСЕНИЯ с 20.05.2015 по 21.05.2015</t>
  </si>
  <si>
    <t>205301059</t>
  </si>
  <si>
    <t>ГАДЖИМАГОМЕДОВА НАЗИФАТ</t>
  </si>
  <si>
    <t>ГАДЖИМАГОМЕДОВА НАЗИФАТ с 03.05.2015 по 09.05.2015</t>
  </si>
  <si>
    <t>205307267</t>
  </si>
  <si>
    <t>ГАЙВОРОНСКАЯ ЕЛЕНА</t>
  </si>
  <si>
    <t>ГАЙВОРОНСКИЙ ВАСИЛИЙ с 01.05.2015 по 04.05.2015</t>
  </si>
  <si>
    <t>205312416</t>
  </si>
  <si>
    <t>ГАЙКАЛОВ СЕРГЕЙ</t>
  </si>
  <si>
    <t>ГАЙКАЛОВА ЛЮДМИЛА с 22.05.2015 по 24.05.2015</t>
  </si>
  <si>
    <t>205306351</t>
  </si>
  <si>
    <t>ГАЛАГАН ЯННА</t>
  </si>
  <si>
    <t>ГАЛАГАН КОНСТАНТИН с 09.05.2015 по 11.05.2015</t>
  </si>
  <si>
    <t>205309645</t>
  </si>
  <si>
    <t>ГАЛАЙДО ЕЛЕНА</t>
  </si>
  <si>
    <t>ГАЛАЙДО ЕЛЕНА ВЛАДИМИРОВНА с 10.05.2015 по 12.05.2015</t>
  </si>
  <si>
    <t>205302140</t>
  </si>
  <si>
    <t>ГАЛАКТИОНОВ ЕВГЕНИЙ</t>
  </si>
  <si>
    <t>ГАЛАКТИОНОВ ЕВГЕНИЙ с 01.05.2015 по 04.05.2015</t>
  </si>
  <si>
    <t>205307642</t>
  </si>
  <si>
    <t>ГАЛАНИН ДЕНИС</t>
  </si>
  <si>
    <t>ГАЛАНИН ДЕНИС с 11.05.2015 по 18.05.2015</t>
  </si>
  <si>
    <t>205302892</t>
  </si>
  <si>
    <t>ГАЛЕВСКИЙ КОНСТАНТИН</t>
  </si>
  <si>
    <t>ГАЛЕВСКИЙ КОНСТАНТИН с 15.05.2015 по 22.05.2015</t>
  </si>
  <si>
    <t>105306038</t>
  </si>
  <si>
    <t>ГАЛЛЯМОВА АЛЬЗАНА</t>
  </si>
  <si>
    <t>ФИЛАТОВА МАРИЯ с 20.05.2015 по 21.05.2015</t>
  </si>
  <si>
    <t>205307685</t>
  </si>
  <si>
    <t>ГАЛУСТОВ ЮРИЙ</t>
  </si>
  <si>
    <t>ГАЛУСТОВ ЮРИЙ с 16.05.2015 по 19.05.2015</t>
  </si>
  <si>
    <t>105301399</t>
  </si>
  <si>
    <t>ГАМБАРЯН СЕВАК</t>
  </si>
  <si>
    <t>ГАМБАРЯН СЕВАК ГРИГОРЬЕВИЧ с 08.05.2015 по 09.05.2015</t>
  </si>
  <si>
    <t>205301437</t>
  </si>
  <si>
    <t>ГАНЕЕВ РАШИД</t>
  </si>
  <si>
    <t>ГАНЕЕВ РАШИД с 13.05.2015 по 17.05.2015</t>
  </si>
  <si>
    <t>205309543</t>
  </si>
  <si>
    <t>ГАНЖА НАТАЛЬЯ</t>
  </si>
  <si>
    <t>ГАНЖА ВИТАЛИЙ с 24.05.2015 по 26.05.2015</t>
  </si>
  <si>
    <t>205314562</t>
  </si>
  <si>
    <t>ГАПЛИКОВА ВАЛЕРИЯ</t>
  </si>
  <si>
    <t>ГАПЛИКОВА ВАЛЕРИЯ с 29.05.2015 по 31.05.2015</t>
  </si>
  <si>
    <t>205306101</t>
  </si>
  <si>
    <t>ГАПОНОВА СВЕТАЛАНА</t>
  </si>
  <si>
    <t>ГАПОНОВ АЛЕКСАНДР с 09.05.2015 по 11.05.2015</t>
  </si>
  <si>
    <t>205306159</t>
  </si>
  <si>
    <t>ГАПОНОВА ЮЛИЯ</t>
  </si>
  <si>
    <t>ЯРЕМЧУК ДЕНИС с 09.05.2015 по 11.05.2015</t>
  </si>
  <si>
    <t>205308539</t>
  </si>
  <si>
    <t>ГАРАКОЕВА РИТА</t>
  </si>
  <si>
    <t>ДЗАУРОВ ИЛЕС с 15.05.2015 по 17.05.2015</t>
  </si>
  <si>
    <t>ДЗАУРОВ ХАДИЖА с 15.05.2015 по 17.05.2015</t>
  </si>
  <si>
    <t>205309006</t>
  </si>
  <si>
    <t>ГАРБУЗ ИРИНА</t>
  </si>
  <si>
    <t>ГАРБУЗ ИРИНА с 06.05.2015 по 08.05.2015</t>
  </si>
  <si>
    <t>205311298</t>
  </si>
  <si>
    <t>ГАРБУЗ ИРИНА с 08.05.2015 по 09.05.2015</t>
  </si>
  <si>
    <t>205313072</t>
  </si>
  <si>
    <t>ГАРЖА ДЕНИС</t>
  </si>
  <si>
    <t>ГАРЖА ДЕНИС с 28.05.2015 по 31.05.2015</t>
  </si>
  <si>
    <t>КЛЮЧЕРОВА ЮЛИЯ с 28.05.2015 по 31.05.2015</t>
  </si>
  <si>
    <t>205308162</t>
  </si>
  <si>
    <t>ГАРИБЯН ВАЛЯ</t>
  </si>
  <si>
    <t>ГАРИБЯН ВАЛЯ с 11.05.2015 по 12.05.2015</t>
  </si>
  <si>
    <t>105300668</t>
  </si>
  <si>
    <t>ГАРИН ЮРИЙ</t>
  </si>
  <si>
    <t>ГАРИН ЮРИЙ БОРИСОВИЧ с 05.05.2015 по 07.05.2015</t>
  </si>
  <si>
    <t>МАЛЬЦЕВА ОЛЬГА СЕРГЕЕВНА с 05.05.2015 по 07.05.2015</t>
  </si>
  <si>
    <t>САННИКОВ ИЛЬЯ ОЛЕГОВИЧ с 05.05.2015 по 07.05.2015</t>
  </si>
  <si>
    <t>СУРКОВ АНДРЕЙ ВЕНИАМИНОВИЧ с 05.05.2015 по 07.05.2015</t>
  </si>
  <si>
    <t>ТРЕТЬЯКОВ АЛЕКСАНДР с 05.05.2015 по 07.05.2015</t>
  </si>
  <si>
    <t>ШЕСТОЧЕНКО ПАВЕЛ ВИКТОРОВИЧ с 05.05.2015 по 07.05.2015</t>
  </si>
  <si>
    <t>205314879</t>
  </si>
  <si>
    <t>ГАРСАНЯНЦ АНАСТАСИЯ</t>
  </si>
  <si>
    <t>ГАРСАНЯНЦ НАТАЛЬЯ с 24.05.2015 по 26.05.2015</t>
  </si>
  <si>
    <t>105305740</t>
  </si>
  <si>
    <t>ГАЦЕВИЧ АНДРЕЙ</t>
  </si>
  <si>
    <t>ГАЦЕВИЧ АНДРЕЙ с 19.05.2015 по 21.05.2015</t>
  </si>
  <si>
    <t>105306042</t>
  </si>
  <si>
    <t>ГАЦЕВИЧ ЮЛИЯ с 21.05.2015 по 24.05.2015</t>
  </si>
  <si>
    <t>205310506</t>
  </si>
  <si>
    <t>ГВАШЕВ ВАДИМ</t>
  </si>
  <si>
    <t>ГВАШЕВ ВАДИМ с 15.05.2015 по 17.05.2015</t>
  </si>
  <si>
    <t>205307520</t>
  </si>
  <si>
    <t>ГЕВОНДЯН КАРИНЭ</t>
  </si>
  <si>
    <t>ГЕВОНДЯН ФАРАНДЗЕМ с 25.05.2015 по 29.05.2015</t>
  </si>
  <si>
    <t>205310135</t>
  </si>
  <si>
    <t>ГЕВОРКЯН ГРИГОРИЙ</t>
  </si>
  <si>
    <t>АУШЕВ РУСЛАН с 18.05.2015 по 20.05.2015</t>
  </si>
  <si>
    <t>ДОВЛАТЯН ЭДУАРД с 18.05.2015 по 20.05.2015</t>
  </si>
  <si>
    <t>ОГАНЕСЯН ОГАНЕС с 18.05.2015 по 20.05.2015</t>
  </si>
  <si>
    <t>105307454</t>
  </si>
  <si>
    <t>ГЕГЕЧКОРИ ТАМИЛА</t>
  </si>
  <si>
    <t>ГЕГЕЧКОРИ ВЛАДИМИР с 27.05.2015 по 29.05.2015</t>
  </si>
  <si>
    <t>105305584</t>
  </si>
  <si>
    <t>ГЕЙМ АНАСТАСИЯ</t>
  </si>
  <si>
    <t>ГЕЙМ АНАСТАСИЯ с 19.05.2015 по 22.05.2015</t>
  </si>
  <si>
    <t>105307074</t>
  </si>
  <si>
    <t>ГЕЛЬТМАН ЮЛИЯ</t>
  </si>
  <si>
    <t>МАРТЫНЕНКО ЕЛЕНА с 25.05.2015 по 29.05.2015</t>
  </si>
  <si>
    <t>205314426</t>
  </si>
  <si>
    <t>ГЕОРГИЕВА ХРИСТИНА</t>
  </si>
  <si>
    <t>ГЕОРГИЕВА ИРИНА с 24.05.2015 по 27.05.2015</t>
  </si>
  <si>
    <t>205307721</t>
  </si>
  <si>
    <t>ГЕРАСИМОВ СЕРГЕЙ</t>
  </si>
  <si>
    <t>ГЕРАСИМОВ СЕРГЕЙ с 13.05.2015 по 18.05.2015</t>
  </si>
  <si>
    <t>205309160</t>
  </si>
  <si>
    <t>ГЕРЛИХ ЮРИЙ</t>
  </si>
  <si>
    <t>ГЕРЛИХ ЮРИЙ с 14.05.2015 по 17.05.2015</t>
  </si>
  <si>
    <t>205304606</t>
  </si>
  <si>
    <t>ГЕЦЕНОК СВЕТЛАНА</t>
  </si>
  <si>
    <t>ГЕЦЕНОК ИРИНА с 01.05.2015 по 03.05.2015</t>
  </si>
  <si>
    <t>105302933</t>
  </si>
  <si>
    <t>ГИЕВСКАЯ СВЕТЛАНА</t>
  </si>
  <si>
    <t>СИДОРОВ ВАДИМ с 07.05.2015 по 09.05.2015</t>
  </si>
  <si>
    <t>205308499</t>
  </si>
  <si>
    <t>ГИЛЬДЕРМАН РОМАН</t>
  </si>
  <si>
    <t>ГИЛЬДЕРМАН РОМАН с 15.05.2015 по 17.05.2015</t>
  </si>
  <si>
    <t>ИЗМАЙЛОВА ВАЛЕНТИНА ПЕТРОВНА с 15.05.2015 по 17.05.2015</t>
  </si>
  <si>
    <t>МЯЛКИНА ДИНА с 15.05.2015 по 17.05.2015</t>
  </si>
  <si>
    <t>205250677</t>
  </si>
  <si>
    <t>ГИЛЬМАНШИНА НАТАЛЬЯ</t>
  </si>
  <si>
    <t>ГИЛЬМАНШИНА НАТАЛЬЯ с 01.05.2015 по 03.05.2015</t>
  </si>
  <si>
    <t>ГИЛЬМАНШИНА НАТАЛЬЯ с 29.04.2015 по 01.05.2015</t>
  </si>
  <si>
    <t>105304289</t>
  </si>
  <si>
    <t>ГИНАТУЛИН РАМИЛЬ</t>
  </si>
  <si>
    <t>ГИНАТУЛИН РАМИЛЬ с 14.05.2015 по 15.05.2015</t>
  </si>
  <si>
    <t>105300894</t>
  </si>
  <si>
    <t>ГИНКУЛ ГЕННАДИЙ</t>
  </si>
  <si>
    <t>ГИНКУЛ ГЕННАДИЙ с 01.05.2015 по 09.05.2015</t>
  </si>
  <si>
    <t>205313020</t>
  </si>
  <si>
    <t>ГЛАДКОВ АРТЕМ</t>
  </si>
  <si>
    <t>ГЛАДКОВ АРТЕМ с 17.05.2015 по 21.05.2015</t>
  </si>
  <si>
    <t>105301251</t>
  </si>
  <si>
    <t>ГЛАДКОВ ДЕНИС</t>
  </si>
  <si>
    <t>ГЛАДКОВ ДЕНИС с 01.05.2015 по 02.05.2015</t>
  </si>
  <si>
    <t>105301246</t>
  </si>
  <si>
    <t>ГЛАДКОВ ПАВЕЛ</t>
  </si>
  <si>
    <t>ГЛАДКОВ ПАВЕЛ с 01.05.2015 по 02.05.2015</t>
  </si>
  <si>
    <t>105306858</t>
  </si>
  <si>
    <t>ГЛАЗУНОВ НИКОЛАЙ</t>
  </si>
  <si>
    <t>ФИЛОНОВА АННА с 25.05.2015 по 26.05.2015</t>
  </si>
  <si>
    <t>205309078</t>
  </si>
  <si>
    <t>ГЛЕБОВ ВЛАДИМИР</t>
  </si>
  <si>
    <t>ГЛЕБОВ ВЛАДИМИР с 04.05.2015 по 06.05.2015</t>
  </si>
  <si>
    <t>205301944</t>
  </si>
  <si>
    <t>ГЛУШКОВ АЛЕКСАНДР</t>
  </si>
  <si>
    <t>ГЛУШКОВ АЛЕКСАНДР с 01.05.2015 по 05.05.2015</t>
  </si>
  <si>
    <t>105306584</t>
  </si>
  <si>
    <t>ГЛУЩЕНКО НАТАЛЬЯ</t>
  </si>
  <si>
    <t>ГЛУЩЕНКО НАТАЛЬЯ с 26.05.2015 по 29.05.2015</t>
  </si>
  <si>
    <t>205313017</t>
  </si>
  <si>
    <t>ГОГИН ЗАУР</t>
  </si>
  <si>
    <t>ГОГИН ЗАУР с 23.05.2015 по 29.05.2015</t>
  </si>
  <si>
    <t>205314846</t>
  </si>
  <si>
    <t>ГОЛОБОРОДЬКО АЛЛА</t>
  </si>
  <si>
    <t>ГОЛОБОРОДЬКО АЛЛА с 23.05.2015 по 25.05.2015</t>
  </si>
  <si>
    <t>ГОЛОБОРОДЬКО ДМИТРИЙ с 23.05.2015 по 25.05.2015</t>
  </si>
  <si>
    <t>205312092</t>
  </si>
  <si>
    <t>ГОЛОВ ВАСИЛИЙ</t>
  </si>
  <si>
    <t>ГОЛОВ ВАСИЛИЙ с 29.05.2015 по 31.05.2015</t>
  </si>
  <si>
    <t>205309409</t>
  </si>
  <si>
    <t>ГОЛОВА ВЕНЕРА</t>
  </si>
  <si>
    <t>ГОЛОВА ВЕНЕРА с 05.05.2015 по 09.05.2015</t>
  </si>
  <si>
    <t>205313501</t>
  </si>
  <si>
    <t>ГОЛОВАНОВА НАДЕЖДА</t>
  </si>
  <si>
    <t>ГОЛОВАНОВА НАДЕЖДА с 19.05.2015 по 22.05.2015</t>
  </si>
  <si>
    <t>205301746</t>
  </si>
  <si>
    <t>ГОЛОВАТЕНКО ИВАН</t>
  </si>
  <si>
    <t>ГОЛОВАТЕНКО ИВАН с 06.05.2015 по 10.05.2015</t>
  </si>
  <si>
    <t>ЧЕРНЯКОВ АРТУР с 06.05.2015 по 10.05.2015</t>
  </si>
  <si>
    <t>205305615</t>
  </si>
  <si>
    <t>ГОЛОВИН КОНСТАНТИН</t>
  </si>
  <si>
    <t>ГОЛОВИН КОНСТАНТИН с 26.05.2015 по 31.05.2015</t>
  </si>
  <si>
    <t>105300858</t>
  </si>
  <si>
    <t>ГОЛОМАЗОВА АННА</t>
  </si>
  <si>
    <t>АЙДАРОВА НАТАЛЬЯ с 01.05.2015 по 03.05.2015</t>
  </si>
  <si>
    <t>205314506</t>
  </si>
  <si>
    <t>ГОЛУБ ЕКАТЕРИНА</t>
  </si>
  <si>
    <t>ГОЛУБ АЛЕКСЕЙ с 21.05.2015 по 23.05.2015</t>
  </si>
  <si>
    <t>105305839</t>
  </si>
  <si>
    <t>ГОЛУБЕВА АЛИНА</t>
  </si>
  <si>
    <t>ГОЛУБЕВА АЛИНА с 19.05.2015 по 20.05.2015</t>
  </si>
  <si>
    <t>205308305</t>
  </si>
  <si>
    <t>ГОМОЗОВА ВЕРА</t>
  </si>
  <si>
    <t>ГОМОЗОВА ВЕРА с 11.05.2015 по 14.05.2015</t>
  </si>
  <si>
    <t>205313766</t>
  </si>
  <si>
    <t>ГОНЧАР ДМИТРИЙ</t>
  </si>
  <si>
    <t>ГОНЧАР ДМИТРИЙ с 22.05.2015 по 29.05.2015</t>
  </si>
  <si>
    <t>205307984</t>
  </si>
  <si>
    <t>ГОНЧАРОВА КСЕНИЯ</t>
  </si>
  <si>
    <t>ГОНЧАРОВА КСЕНИЯ с 07.05.2015 по 09.05.2015</t>
  </si>
  <si>
    <t>205303556</t>
  </si>
  <si>
    <t>ГОНЧАРОВА КСЕНИЯ с 09.05.2015 по 11.05.2015</t>
  </si>
  <si>
    <t>105304508</t>
  </si>
  <si>
    <t>ГОНЧАРОВА МАРИНА</t>
  </si>
  <si>
    <t>ДЕДОВА АЛИНА с 25.05.2015 по 27.05.2015</t>
  </si>
  <si>
    <t>205304163</t>
  </si>
  <si>
    <t>ГОНЧАРУК-ИВАНОВА АННА</t>
  </si>
  <si>
    <t>ОСАУЛЕНКО ДМИТРИЙ с 18.05.2015 по 25.05.2015</t>
  </si>
  <si>
    <t>105300764</t>
  </si>
  <si>
    <t>ГОРБАТОВ ОЛЕГ</t>
  </si>
  <si>
    <t>СКВОРЦОВА ТАТЬЯНА с 01.05.2015 по 11.05.2015</t>
  </si>
  <si>
    <t>205251700</t>
  </si>
  <si>
    <t>ГОРБАТОВА МАРИНА</t>
  </si>
  <si>
    <t>ГОРБАТОВА МАРИНА с 01.05.2015 по 04.05.2015</t>
  </si>
  <si>
    <t>ГОРБАТОВА МАРИНА с 30.04.2015 по 01.05.2015</t>
  </si>
  <si>
    <t>АЛЕКСАНЯН КСЕНИЯ с 01.05.2015 по 04.05.2015</t>
  </si>
  <si>
    <t>АЛЕКСАНЯН КСЕНИЯ с 30.04.2015 по 01.05.2015</t>
  </si>
  <si>
    <t>205300010</t>
  </si>
  <si>
    <t>ГОРБАЧ ИЛЬЯ</t>
  </si>
  <si>
    <t>СТАРОВОЙТОВ ПАВЕЛ с 01.05.2015 по 05.05.2015</t>
  </si>
  <si>
    <t>205300018</t>
  </si>
  <si>
    <t>ГОРБАЧ ОЛЬГА</t>
  </si>
  <si>
    <t>ГОРБАЧ ОЛЬГА с 01.05.2015 по 05.05.2015</t>
  </si>
  <si>
    <t>105305053</t>
  </si>
  <si>
    <t>ГОРБУНОВ ИЛЬЯ</t>
  </si>
  <si>
    <t>ГОРБУНОВА ЮЛИЯ с 17.05.2015 по 18.05.2015</t>
  </si>
  <si>
    <t>205309807</t>
  </si>
  <si>
    <t>ГОРДЕЕВА СВЕТЛАНА</t>
  </si>
  <si>
    <t>ГОРДЕЕВА СВЕТЛАНА с 04.05.2015 по 07.05.2015</t>
  </si>
  <si>
    <t>105307113</t>
  </si>
  <si>
    <t>ГОРДИЕНКО ЕЛЕНА</t>
  </si>
  <si>
    <t>ГОРДИЕНКО ЕЛЕНА с 25.05.2015 по 27.05.2015</t>
  </si>
  <si>
    <t>205306408</t>
  </si>
  <si>
    <t>ГОРЕЛИКОВА ЮЛИЯ</t>
  </si>
  <si>
    <t>ГОРЕЛИКОВА ЮЛИЯ с 03.05.2015 по 09.05.2015</t>
  </si>
  <si>
    <t>105300639</t>
  </si>
  <si>
    <t>ГОРИСЛАВСКАЯ НАТАЛЬЯ</t>
  </si>
  <si>
    <t>ГОРИСЛАВСКИЙ ВИТАЛИЙ с 27.05.2015 по 31.05.2015</t>
  </si>
  <si>
    <t>205311675</t>
  </si>
  <si>
    <t>ГОРКОВЕНКО ДМИТРИЙ</t>
  </si>
  <si>
    <t>ГОРКОВЕНКО ДМИТРИЙ с 16.05.2015 по 18.05.2015</t>
  </si>
  <si>
    <t>205313155</t>
  </si>
  <si>
    <t>ГОРКУН ЛАРИСА</t>
  </si>
  <si>
    <t>ШИЛОВА ЛЮДМИЛА с 24.05.2015 по 26.05.2015</t>
  </si>
  <si>
    <t>205314530</t>
  </si>
  <si>
    <t>ГОРЛОВ ЕВГЕНИЙ</t>
  </si>
  <si>
    <t>ГОРЛОВ ЕВГЕНИЙ с 21.05.2015 по 23.05.2015</t>
  </si>
  <si>
    <t>205301434</t>
  </si>
  <si>
    <t>ГОРОБЕЦ ВЛАДИМИР</t>
  </si>
  <si>
    <t>ГОРОБЕЦ ВЛАДИМИР с 01.05.2015 по 08.05.2015</t>
  </si>
  <si>
    <t>205308431</t>
  </si>
  <si>
    <t>ГОРОЖАНКИН АЛЕКСАНДР</t>
  </si>
  <si>
    <t>ГОРОЖАНКИН ВИКТОР с 10.05.2015 по 14.05.2015</t>
  </si>
  <si>
    <t>205309560</t>
  </si>
  <si>
    <t>ГОРОЖАНКИН ВИКТОР</t>
  </si>
  <si>
    <t>ГОРОЖАНКИНА ЛИДИЯ ВИКТОРОВНА с 10.05.2015 по 14.05.2015</t>
  </si>
  <si>
    <t>205309829</t>
  </si>
  <si>
    <t>ГОРШКОВА ТАТЬЯНА</t>
  </si>
  <si>
    <t>ГОРШКОВА ТАТЬЯНА с 14.05.2015 по 19.05.2015</t>
  </si>
  <si>
    <t>105300284</t>
  </si>
  <si>
    <t>ГОСТИЩЕВ ВЛАДИМИР</t>
  </si>
  <si>
    <t>ГОСТИЩЕВ ВЛАДИМИР с 01.05.2015 по 04.05.2015</t>
  </si>
  <si>
    <t>205311891</t>
  </si>
  <si>
    <t>ГРАБОВСКИЙ АЛЕКСЕЙ</t>
  </si>
  <si>
    <t>ОСИПЕНКО ЕЛЕНА с 13.05.2015 по 15.05.2015</t>
  </si>
  <si>
    <t>105300459</t>
  </si>
  <si>
    <t>ГРЕБЕНИЧЕНКО ВЛАДИМИР</t>
  </si>
  <si>
    <t>ГРЕБЕНИЧЕНКО НАДЕЖДА с 01.05.2015 по 03.05.2015</t>
  </si>
  <si>
    <t>105300454</t>
  </si>
  <si>
    <t>ГРЕБЕНИЧЕНКО ИРИНА</t>
  </si>
  <si>
    <t>ГРЕБЕНИЧЕНКО МИХАИЛ с 01.05.2015 по 03.05.2015</t>
  </si>
  <si>
    <t>205250678</t>
  </si>
  <si>
    <t>ГРЕБЕНЦОВА ОЛЕСЯ</t>
  </si>
  <si>
    <t>25.04.2015</t>
  </si>
  <si>
    <t>ГРЕБЕНЦОВА ОЛЕСЯ с 25.04.2015 по 01.05.2015</t>
  </si>
  <si>
    <t>105305774</t>
  </si>
  <si>
    <t>ГРЕБНЕВ ИЛЬЯ</t>
  </si>
  <si>
    <t>СИДОРЕНКО МАРИНА с 18.05.2015 по 20.05.2015</t>
  </si>
  <si>
    <t>205306937</t>
  </si>
  <si>
    <t>ГРЕК ВИТАЛИЙ</t>
  </si>
  <si>
    <t>БАБИЧ МАРИНА с 09.05.2015 по 11.05.2015</t>
  </si>
  <si>
    <t>205301154</t>
  </si>
  <si>
    <t>ГРЕЧКИНА В</t>
  </si>
  <si>
    <t>ГРЕЧКИНА ВЕРА с 29.05.2015 по 31.05.2015</t>
  </si>
  <si>
    <t>105300333</t>
  </si>
  <si>
    <t>ГРИГОРОВСКАЯ ЮЛИАНА</t>
  </si>
  <si>
    <t>СКОПЦОВА ГАЛИНА ПЕТРОВНА с 01.05.2015 по 03.05.2015</t>
  </si>
  <si>
    <t>205301907</t>
  </si>
  <si>
    <t>ГРИГОРЬЕВ АНДРЕЙ</t>
  </si>
  <si>
    <t>ДОЛМАТОВА ИРИНА с 01.05.2015 по 05.05.2015</t>
  </si>
  <si>
    <t>205308259</t>
  </si>
  <si>
    <t>ГРИГОРЬЕВ НИКОЛАЙ</t>
  </si>
  <si>
    <t>ГРИГОРЬЕВ НИКОЛАЙ с 06.05.2015 по 20.05.2015</t>
  </si>
  <si>
    <t>205310320</t>
  </si>
  <si>
    <t>ГРИГОРЬЕВА ЕВГЕНИЯ</t>
  </si>
  <si>
    <t>ГРИГОРЬЕВА ЕВГЕНИЯ с 10.05.2015 по 11.05.2015</t>
  </si>
  <si>
    <t>205308344</t>
  </si>
  <si>
    <t>ГРИГОРЬЕВА ИРИНА</t>
  </si>
  <si>
    <t>ЦЫПЛУХИН АЛЕКСЕЙ с 09.05.2015 по 11.05.2015</t>
  </si>
  <si>
    <t>105305876</t>
  </si>
  <si>
    <t>ГРИДНЕВ РУСЛАН</t>
  </si>
  <si>
    <t>ГРИДНЕВ РУСЛАН с 19.05.2015 по 22.05.2015</t>
  </si>
  <si>
    <t>205302877</t>
  </si>
  <si>
    <t>ГРИНЕВ СТАНИСЛАВ</t>
  </si>
  <si>
    <t>ГРИНЕВ СТАНИСЛАВ с 01.05.2015 по 03.05.2015</t>
  </si>
  <si>
    <t>205308102</t>
  </si>
  <si>
    <t>ГРИНЕВА ЕВГЕНИЯ</t>
  </si>
  <si>
    <t>ГРИНЕВА ЕВГЕНИЯ с 13.05.2015 по 16.05.2015</t>
  </si>
  <si>
    <t>КАЛИНЮК НАТАЛЬЯ с 13.05.2015 по 16.05.2015</t>
  </si>
  <si>
    <t>105307667</t>
  </si>
  <si>
    <t>ГРИЦАЙ НИНА</t>
  </si>
  <si>
    <t>ГРИЦАЙ МИХАИЛ с 27.05.2015 по 29.05.2015</t>
  </si>
  <si>
    <t>205312752</t>
  </si>
  <si>
    <t>ГРИЦЕНКО ОЛЬГА</t>
  </si>
  <si>
    <t>СИРОТЕНКО АНАТОЛИЙ с 29.05.2015 по 31.05.2015</t>
  </si>
  <si>
    <t>105306263</t>
  </si>
  <si>
    <t>ГРИШИН ДМИТРИЙ</t>
  </si>
  <si>
    <t>ГРИШИН ДМИТРИЙ с 22.05.2015 по 24.05.2015</t>
  </si>
  <si>
    <t>105305218</t>
  </si>
  <si>
    <t>ГРИШКО АНДРЕЙ</t>
  </si>
  <si>
    <t>ГРИШКО АНДРЕЙ с 30.05.2015 по 31.05.2015</t>
  </si>
  <si>
    <t>105300452</t>
  </si>
  <si>
    <t>ГРИШКО ЕЛЕНА</t>
  </si>
  <si>
    <t>ГРИШКО АНДРЕЙ с 04.05.2015 по 07.05.2015</t>
  </si>
  <si>
    <t>105302669</t>
  </si>
  <si>
    <t>ГРИШКО ЕЛЕНА с 07.05.2015 по 08.05.2015</t>
  </si>
  <si>
    <t>205310347</t>
  </si>
  <si>
    <t>ГРИЩЕНКО БОРИС</t>
  </si>
  <si>
    <t>ГРИЩЕНКО БОРИС с 14.05.2015 по 17.05.2015</t>
  </si>
  <si>
    <t>205310551</t>
  </si>
  <si>
    <t>ГРОМОВ КОНСТАНТИН</t>
  </si>
  <si>
    <t>ГРОМОВ КОНСТАНТИН с 11.05.2015 по 14.05.2015</t>
  </si>
  <si>
    <t>205303184</t>
  </si>
  <si>
    <t>ГРОНИНА ОЛЬГА</t>
  </si>
  <si>
    <t>ГРОНИНА ОЛЬГА с 16.05.2015 по 22.05.2015</t>
  </si>
  <si>
    <t>205308907</t>
  </si>
  <si>
    <t>ГРЫЗЛОВ АЛЕКСЕЙ</t>
  </si>
  <si>
    <t>ГРЫЗЛОВ АЛЕКСЕЙ с 03.05.2015 по 09.05.2015</t>
  </si>
  <si>
    <t>105305445</t>
  </si>
  <si>
    <t>ГРЯЗНОВ АЛЕКСЕЙ</t>
  </si>
  <si>
    <t>ГРЯЗНОВ АЛЕКСЕЙ с 18.05.2015 по 20.05.2015</t>
  </si>
  <si>
    <t>105306021</t>
  </si>
  <si>
    <t>ГРЯЗНОВ АЛЕКСЕЙ с 20.05.2015 по 22.05.2015</t>
  </si>
  <si>
    <t>205313273</t>
  </si>
  <si>
    <t>ГРЯЗНОВА АЛЕВТИНА</t>
  </si>
  <si>
    <t>ГРЯЗНОВА АЛЕВТИНА с 20.05.2015 по 23.05.2015</t>
  </si>
  <si>
    <t>205306916</t>
  </si>
  <si>
    <t>ГРЯНИК НАТАЛЬЯ</t>
  </si>
  <si>
    <t>ГРЯНИК ДМИТРИЙ с 01.05.2015 по 04.05.2015</t>
  </si>
  <si>
    <t>105307679</t>
  </si>
  <si>
    <t>ГУБАНОВ ОЛЕГ</t>
  </si>
  <si>
    <t>ГУБАНОВ ОЛЕГ с 27.05.2015 по 29.05.2015</t>
  </si>
  <si>
    <t>205306622</t>
  </si>
  <si>
    <t>ГУБАРЕВА ГАЛИНА</t>
  </si>
  <si>
    <t>ГУБАРЕВА ГАЛИНА с 15.05.2015 по 17.05.2015</t>
  </si>
  <si>
    <t>205311422</t>
  </si>
  <si>
    <t>ГУБЕРНИЦКИЙ ВИКТОР</t>
  </si>
  <si>
    <t>ГУБЕРНИЦКИЙ ВИКТОР с 18.05.2015 по 21.05.2015</t>
  </si>
  <si>
    <t>105306548</t>
  </si>
  <si>
    <t>ГУДЗ ВАЛЕНТИНА</t>
  </si>
  <si>
    <t>ГУДЗ ВАЛЕНТИНА с 22.05.2015 по 26.05.2015</t>
  </si>
  <si>
    <t>205314947</t>
  </si>
  <si>
    <t>ГУК ЕВГЕНИЯ</t>
  </si>
  <si>
    <t>ГУК ЕВГЕНИЯ с 25.05.2015 по 27.05.2015</t>
  </si>
  <si>
    <t>205314169</t>
  </si>
  <si>
    <t>ГУЛЯЕВ АЛЕКСЕЙ</t>
  </si>
  <si>
    <t>ГУЛЯЕВ АЛЕКСЕЙ с 22.05.2015 по 25.05.2015</t>
  </si>
  <si>
    <t>205315181</t>
  </si>
  <si>
    <t>ГУЛЯЕВ АЛЕКСЕЙ с 25.05.2015 по 27.05.2015</t>
  </si>
  <si>
    <t>205309568</t>
  </si>
  <si>
    <t>ГУЛЯН АЛЕКСАНДР</t>
  </si>
  <si>
    <t>БЕДЖАНЯН МАРИНЭ с 15.05.2015 по 17.05.2015</t>
  </si>
  <si>
    <t>105303430</t>
  </si>
  <si>
    <t>ГУНИНА АННА</t>
  </si>
  <si>
    <t>ПЛАКСИН АЛЕКСЕЙ с 11.05.2015 по 13.05.2015</t>
  </si>
  <si>
    <t>205315000</t>
  </si>
  <si>
    <t>ГУРА ЕЛЕНА</t>
  </si>
  <si>
    <t>ГУРА ЕЛЕНА с 26.05.2015 по 28.05.2015</t>
  </si>
  <si>
    <t>105300522</t>
  </si>
  <si>
    <t>ГУРА ОКСАНА</t>
  </si>
  <si>
    <t>ГУРА СЕРГЕЙ с 08.05.2015 по 09.05.2015</t>
  </si>
  <si>
    <t>105300512</t>
  </si>
  <si>
    <t>ГУРА СЕРГЕЙ с 09.05.2015 по 11.05.2015</t>
  </si>
  <si>
    <t>105300455</t>
  </si>
  <si>
    <t>ГУРА СВЕТЛАНА</t>
  </si>
  <si>
    <t>ГУРА СВЕТЛАНА с 09.05.2015 по 11.05.2015</t>
  </si>
  <si>
    <t>105307167</t>
  </si>
  <si>
    <t>ГУРОВ АНДРЕЙ</t>
  </si>
  <si>
    <t>ГУРОВ АНДРЕЙ с 25.05.2015 по 27.05.2015</t>
  </si>
  <si>
    <t>205306629</t>
  </si>
  <si>
    <t>ГУСАКОВ ВЛАДИМИР</t>
  </si>
  <si>
    <t>ГУСАКОВ ВЛАДИМИР с 11.05.2015 по 13.05.2015</t>
  </si>
  <si>
    <t>205306553</t>
  </si>
  <si>
    <t>ГУСАКОВА СОФИЯ</t>
  </si>
  <si>
    <t>ГУСАКОВА СОФИЯ с 11.05.2015 по 13.05.2015</t>
  </si>
  <si>
    <t>205300495</t>
  </si>
  <si>
    <t>ГУСЕВ АНДРЕЙ</t>
  </si>
  <si>
    <t>ГУСЕВ АНДРЕЙ с 01.05.2015 по 05.05.2015</t>
  </si>
  <si>
    <t>205300587</t>
  </si>
  <si>
    <t>ГУСЕВ АНДРЕЙ с 03.05.2015 по 10.05.2015</t>
  </si>
  <si>
    <t>205311699</t>
  </si>
  <si>
    <t>ГУСЕВ МИХАИЛ</t>
  </si>
  <si>
    <t>ГУСЕВ МИХАИЛ с 17.05.2015 по 21.05.2015</t>
  </si>
  <si>
    <t>105300839</t>
  </si>
  <si>
    <t>ГУСЕВА ЕЛЕНА</t>
  </si>
  <si>
    <t>ГУСЕВА ЕЛЕНА с 01.05.2015 по 03.05.2015</t>
  </si>
  <si>
    <t>205308270</t>
  </si>
  <si>
    <t>ГУСЕВА ТАМАРА</t>
  </si>
  <si>
    <t>ГУСЕВА ТАМАРА СЕРГЕЕВНА с 04.05.2015 по 07.05.2015</t>
  </si>
  <si>
    <t>205303755</t>
  </si>
  <si>
    <t>ГУСЛАВСКИЙ ВЛАДИСЛАВ</t>
  </si>
  <si>
    <t>ГУСЛАВСКИЙ ВЛАДСИЛАВ с 11.05.2015 по 16.05.2015</t>
  </si>
  <si>
    <t>105302963</t>
  </si>
  <si>
    <t>ГУСЬКОВ ВАСИЛИЙ</t>
  </si>
  <si>
    <t>ГУСЬКОВ ВАСИЛИЙ ВЛАДИМИРОВИЧ с 12.05.2015 по 15.05.2015</t>
  </si>
  <si>
    <t>205303200</t>
  </si>
  <si>
    <t>ГУЩИН СЕРГЕЙ</t>
  </si>
  <si>
    <t>ГУЩИН СЕРГЕЙ с 08.05.2015 по 11.05.2015</t>
  </si>
  <si>
    <t>205303551</t>
  </si>
  <si>
    <t>ГУЩИН СЕРГЕЙ с 11.05.2015 по 12.05.2015</t>
  </si>
  <si>
    <t>205306484</t>
  </si>
  <si>
    <t>ДАБАГОВ АНАТОЛИЙ</t>
  </si>
  <si>
    <t>ГОРБУНОВА НАТАЛИЯ с 04.05.2015 по 05.05.2015</t>
  </si>
  <si>
    <t>105305488</t>
  </si>
  <si>
    <t>ДАВИДОВИЧ КРИСТИНА</t>
  </si>
  <si>
    <t>КОНДРАТЬЕВА АНАСТАСИЯ с 17.05.2015 по 19.05.2015</t>
  </si>
  <si>
    <t>205302277</t>
  </si>
  <si>
    <t>ДАВИДЯН САРКИС</t>
  </si>
  <si>
    <t>ДАВИДЯН САРКИС АРКАДЬЕВИЧ с 01.05.2015 по 05.05.2015</t>
  </si>
  <si>
    <t>205313174</t>
  </si>
  <si>
    <t>ДАВЛЯТГАРИЕВ ИЛЬНАР</t>
  </si>
  <si>
    <t>ДАВЛЯТГАРИЕВ ИЛЬНАР с 18.05.2015 по 23.05.2015</t>
  </si>
  <si>
    <t>205301618</t>
  </si>
  <si>
    <t>ДАВЫДОВ ДЕНИС</t>
  </si>
  <si>
    <t>ДАВЫДОВ ДЕНИС с 01.05.2015 по 03.05.2015</t>
  </si>
  <si>
    <t>205306600</t>
  </si>
  <si>
    <t>ДАВЫДОВА АЛИНА</t>
  </si>
  <si>
    <t>ДАВЫДОВА АЛИНА с 04.05.2015 по 13.05.2015</t>
  </si>
  <si>
    <t>205302631</t>
  </si>
  <si>
    <t>ДАВЫДОВ ОЛЕГ</t>
  </si>
  <si>
    <t>ДАВЫДОВА ВАЛЕРИЯ с 01.05.2015 по 03.05.2015</t>
  </si>
  <si>
    <t>205301775</t>
  </si>
  <si>
    <t>ДАВЫДОВА ЕЛЕНА</t>
  </si>
  <si>
    <t>ДАВЫДОВА ЕЛЕНА с 01.05.2015 по 03.05.2015</t>
  </si>
  <si>
    <t>105304325</t>
  </si>
  <si>
    <t>ДАЙНЕКА ДАНИЛ</t>
  </si>
  <si>
    <t>ДАЙНЕКА ДАНИЛ с 14.05.2015 по 15.05.2015</t>
  </si>
  <si>
    <t>205307558</t>
  </si>
  <si>
    <t>ДАНИЕЛЯН АЛЬБЕРТ</t>
  </si>
  <si>
    <t>ДАНИЕЛЯН АЛЬБЕРТ с 05.05.2015 по 07.05.2015</t>
  </si>
  <si>
    <t>ДАНИЕЛЯН ВАРТАН с 05.05.2015 по 07.05.2015</t>
  </si>
  <si>
    <t>ПОГОСОВ СЕМЕН с 05.05.2015 по 07.05.2015</t>
  </si>
  <si>
    <t>ПОГОСОВА МАРИЭТТА с 05.05.2015 по 07.05.2015</t>
  </si>
  <si>
    <t>205307518</t>
  </si>
  <si>
    <t>ДАНИЕЛЯН РУЗАННА</t>
  </si>
  <si>
    <t>ДАНИЕЛЯН РУЗАННА с 15.05.2015 по 17.05.2015</t>
  </si>
  <si>
    <t>205306942</t>
  </si>
  <si>
    <t>ДАНИЛЕНКО ЛЮДМИЛА</t>
  </si>
  <si>
    <t>ДАНИЛЕНКО ЛЮДМИЛА с 09.05.2015 по 11.05.2015</t>
  </si>
  <si>
    <t>205307283</t>
  </si>
  <si>
    <t>ДАНИЛОВА ЕЛЕНА</t>
  </si>
  <si>
    <t>ДАНИЛОВ ЕВГЕНИЙ с 02.05.2015 по 06.05.2015</t>
  </si>
  <si>
    <t>205306041</t>
  </si>
  <si>
    <t>ДАНИЛЬЧЕНКО АЛЕКСАНДР</t>
  </si>
  <si>
    <t>ДАНИЛЬЧЕНКО АЛЕКСАНДР с 18.05.2015 по 27.05.2015</t>
  </si>
  <si>
    <t>205308167</t>
  </si>
  <si>
    <t>ДАРЗАЕВ БАДМА</t>
  </si>
  <si>
    <t>ДАРЗАЕВ БАДМА с 16.05.2015 по 21.05.2015</t>
  </si>
  <si>
    <t>205314832</t>
  </si>
  <si>
    <t>ДВАЛИШВИЛИ ТРИСТАН</t>
  </si>
  <si>
    <t>ДВАЛИШВИЛИ ТРИСТАН с 24.05.2015 по 26.05.2015</t>
  </si>
  <si>
    <t>205302438</t>
  </si>
  <si>
    <t>ДВОРНИКОВ ВИКТОР</t>
  </si>
  <si>
    <t>ДВОРНИКОВА НАДЕЖДА с 01.05.2015 по 04.05.2015</t>
  </si>
  <si>
    <t>205306654</t>
  </si>
  <si>
    <t>ДЕВЛИКАМОВА ЕЛЕНА</t>
  </si>
  <si>
    <t>ДЕВЛИКАМОВ ТИМУР с 01.05.2015 по 04.05.2015</t>
  </si>
  <si>
    <t>105305537</t>
  </si>
  <si>
    <t>ДЕГТЕВ КОНСТАНТИН</t>
  </si>
  <si>
    <t>ДЕГТЕВ КОНСТАНТИН с 17.05.2015 по 19.05.2015</t>
  </si>
  <si>
    <t>205313019</t>
  </si>
  <si>
    <t>ДЕГТЯРЕВ ВАЛЕРИЙ</t>
  </si>
  <si>
    <t>ДЕГТЯРЕВ ВАЛЕРИЙ с 20.05.2015 по 24.05.2015</t>
  </si>
  <si>
    <t>205314439</t>
  </si>
  <si>
    <t>ДЕГТЯРЕВ МАКСИМ</t>
  </si>
  <si>
    <t>ДЕГТЯРЕВА СВЕТЛАНА с 25.05.2015 по 29.05.2015</t>
  </si>
  <si>
    <t>205314162</t>
  </si>
  <si>
    <t>ДЕГТЯРЕВ ЮРИЙ</t>
  </si>
  <si>
    <t>ДЕГТЯРЕВ ЮРИЙ с 24.05.2015 по 29.05.2015</t>
  </si>
  <si>
    <t>205306609</t>
  </si>
  <si>
    <t>ДЕМИДОВ ЕВГЕНИЙ</t>
  </si>
  <si>
    <t>ДЕМИДОВ ЕВГЕНИЙ с 13.05.2015 по 19.05.2015</t>
  </si>
  <si>
    <t>205312543</t>
  </si>
  <si>
    <t>ДЕМИДОВ ИЛЬЯ</t>
  </si>
  <si>
    <t>ДЕМИДОВ ИЛЬЯ с 17.05.2015 по 23.05.2015</t>
  </si>
  <si>
    <t>105303096</t>
  </si>
  <si>
    <t>ДЕМИДОВ СЕРГЕЙ</t>
  </si>
  <si>
    <t>ДЕМИДОВ СЕРГЕЙ АЛЕКСАНДРОВИЧ с 12.05.2015 по 14.05.2015</t>
  </si>
  <si>
    <t>105300268</t>
  </si>
  <si>
    <t>ДЕМИДОВА НАДЕЖДА с 23.05.2015 по 24.05.2015</t>
  </si>
  <si>
    <t>105308072</t>
  </si>
  <si>
    <t>ДЕМИН АРТЕМ</t>
  </si>
  <si>
    <t>ДЕМИН АРТЕМ с 28.05.2015 по 30.05.2015</t>
  </si>
  <si>
    <t>205311596</t>
  </si>
  <si>
    <t>ДЕМИН ВЛАДИМИР</t>
  </si>
  <si>
    <t>ДЕМИН ВЛАДИМИР с 12.05.2015 по 15.05.2015</t>
  </si>
  <si>
    <t>205308382</t>
  </si>
  <si>
    <t>ДЕМЧЕНКО ЕВГЕНИЙ</t>
  </si>
  <si>
    <t>МАНУКОВСКАЯ АННА с 14.05.2015 по 16.05.2015</t>
  </si>
  <si>
    <t>205306498</t>
  </si>
  <si>
    <t>ДЕМЧУК КРЕСТИНА</t>
  </si>
  <si>
    <t>ДЕМЧУК КРЕСТИНА с 09.05.2015 по 11.05.2015</t>
  </si>
  <si>
    <t>205300641</t>
  </si>
  <si>
    <t>ДЕМЬЯНОВ ИГОРЬ</t>
  </si>
  <si>
    <t>ДЕМЬЯНОВА ИРИНА с 01.05.2015 по 04.05.2015</t>
  </si>
  <si>
    <t>205302851</t>
  </si>
  <si>
    <t>ДЕМЬЯНЮК ЮЛИЯ</t>
  </si>
  <si>
    <t>ДЕМЬЯНЮК ЮЛИЯ с 09.05.2015 по 17.05.2015</t>
  </si>
  <si>
    <t>205309527</t>
  </si>
  <si>
    <t>ДЕНИН МАКСИМ</t>
  </si>
  <si>
    <t>ДЕНИН МАКСИМ с 05.05.2015 по 09.05.2015</t>
  </si>
  <si>
    <t>105306041</t>
  </si>
  <si>
    <t>ДЕНИСЕНКО АЛЕКСЕЙ</t>
  </si>
  <si>
    <t>ДЕНИСЕНКО АЛЕКСЕЙ с 22.05.2015 по 26.05.2015</t>
  </si>
  <si>
    <t>205300809</t>
  </si>
  <si>
    <t>ДЕНЧИК ВАЛЕНТИНА</t>
  </si>
  <si>
    <t>ДЕНЧИК ВАЛЕНТИНА с 22.05.2015 по 29.05.2015</t>
  </si>
  <si>
    <t>205313473</t>
  </si>
  <si>
    <t>ДЕПРЕМ ЕВГЕНИЯ</t>
  </si>
  <si>
    <t>ДЕПРЕМ ЕВГЕНИЯ с 17.05.2015 по 21.05.2015</t>
  </si>
  <si>
    <t>205314216</t>
  </si>
  <si>
    <t>ДЕРГАЧ ЮЛИЯ</t>
  </si>
  <si>
    <t>ДЕРГАЧ ЮЛИЯ с 26.05.2015 по 29.05.2015</t>
  </si>
  <si>
    <t>105300696</t>
  </si>
  <si>
    <t>ДЕРЕВЕНЕЦ МАКСИМ</t>
  </si>
  <si>
    <t>ДЕРЕВЕНЕЦ МАКСИМ с 01.05.2015 по 04.05.2015</t>
  </si>
  <si>
    <t>205306932</t>
  </si>
  <si>
    <t>ДЕРИНГ СВЕТЛАНА</t>
  </si>
  <si>
    <t>ДЕРИНГ СВЕТЛАНА с 09.05.2015 по 11.05.2015</t>
  </si>
  <si>
    <t>205310770</t>
  </si>
  <si>
    <t>ДЕРИНГ ТАТЬЯНА</t>
  </si>
  <si>
    <t>ДЕРИНГ ТАТЬЯНА с 30.05.2015 по 31.05.2015</t>
  </si>
  <si>
    <t>205302179</t>
  </si>
  <si>
    <t>ДЕРКАЧ АННА</t>
  </si>
  <si>
    <t>ДЕРКАЧ МИХАИЛ с 29.05.2015 по 31.05.2015</t>
  </si>
  <si>
    <t>205312593</t>
  </si>
  <si>
    <t>ДЕРТИШНИКОВ ЕВГЕНИЙ</t>
  </si>
  <si>
    <t>ДЕРТИШНИКОВ ЕВГЕНИЙ с 22.05.2015 по 24.05.2015</t>
  </si>
  <si>
    <t>105302362</t>
  </si>
  <si>
    <t>ДЕРЮГИН АНАТОЛИЙ</t>
  </si>
  <si>
    <t>ДЕРЮГИН АНАТОЛИЙ с 14.05.2015 по 18.05.2015</t>
  </si>
  <si>
    <t>205313335</t>
  </si>
  <si>
    <t>ДЕРЯВКО АЛЕКСЕЙ</t>
  </si>
  <si>
    <t>ДЕРЯВКО АЛЕКСЕЙ с 17.05.2015 по 19.05.2015</t>
  </si>
  <si>
    <t>205250665</t>
  </si>
  <si>
    <t>ДЕРЯГИНА ЮЛИЯ</t>
  </si>
  <si>
    <t>26.04.2015</t>
  </si>
  <si>
    <t>ДЕРЯГИНА ЮЛИЯ с 26.04.2015 по 01.05.2015</t>
  </si>
  <si>
    <t>ДЕРЯГИНА ЮЛИЯ с 01.05.2015 по 02.05.2015</t>
  </si>
  <si>
    <t>105300252</t>
  </si>
  <si>
    <t>ДЕСЯТНИКОВ МИХАИЛ</t>
  </si>
  <si>
    <t>ДЕСЯТНИКОВ МИХАИЛ с 15.05.2015 по 17.05.2015</t>
  </si>
  <si>
    <t>205303147</t>
  </si>
  <si>
    <t>ДЕШЕВЫХ КОНСТАНТИН</t>
  </si>
  <si>
    <t>ДЕШЕВЫХ КОНСТАНТИН с 15.05.2015 по 18.05.2015</t>
  </si>
  <si>
    <t>205308884</t>
  </si>
  <si>
    <t>ДЖАВАДОВА ЭВЕЛИНА</t>
  </si>
  <si>
    <t>ДЖАВАДОВА ЭВЕЛИНА с 05.05.2015 по 08.05.2015</t>
  </si>
  <si>
    <t>205250570</t>
  </si>
  <si>
    <t>ДЖАЛАЛОВ ИВАН</t>
  </si>
  <si>
    <t>ДЖАЛАЛОВ ИВАН с 01.05.2015 по 06.05.2015</t>
  </si>
  <si>
    <t>ДЖАЛАЛОВ ИВАН с 29.04.2015 по 01.05.2015</t>
  </si>
  <si>
    <t>МОШКИН ИЛЬЯ с 01.05.2015 по 03.05.2015</t>
  </si>
  <si>
    <t>МОШКИН ИЛЬЯ с 29.04.2015 по 01.05.2015</t>
  </si>
  <si>
    <t>ПАВЛИНОВА ЛАРИСА с 01.05.2015 по 06.05.2015</t>
  </si>
  <si>
    <t>ПАВЛИНОВА ЛАРИСА с 29.04.2015 по 01.05.2015</t>
  </si>
  <si>
    <t>ШИНКАРЕВ ГРИГОРИЙ с 01.05.2015 по 03.05.2015</t>
  </si>
  <si>
    <t>ШИНКАРЕВ ГРИГОРИЙ с 29.04.2015 по 01.05.2015</t>
  </si>
  <si>
    <t>205315095</t>
  </si>
  <si>
    <t>ДЖАНАШИЯ МАРИНА</t>
  </si>
  <si>
    <t>ДЖАНАШИЯ МАРИНА с 25.05.2015 по 26.05.2015</t>
  </si>
  <si>
    <t>205306706</t>
  </si>
  <si>
    <t>ДЖАНОЯН АРСЕН</t>
  </si>
  <si>
    <t>ДЖАНОЯН АРСЕН с 04.05.2015 по 07.05.2015</t>
  </si>
  <si>
    <t>205313907</t>
  </si>
  <si>
    <t>ДЖАНХОТ ДАМИР</t>
  </si>
  <si>
    <t>ДЖАНХОТ РУСЛАН с 19.05.2015 по 21.05.2015</t>
  </si>
  <si>
    <t>БЕРЕЗОВСКАЯ НАТАЛЬЯ с 19.05.2015 по 21.05.2015</t>
  </si>
  <si>
    <t>205310031</t>
  </si>
  <si>
    <t>ДЖАФАРОВА ЛЕЙЛА</t>
  </si>
  <si>
    <t>ДЖАФАРОВА ЛЕЙЛА ДЖАФАРОВНА с 10.05.2015 по 11.05.2015</t>
  </si>
  <si>
    <t>105300749</t>
  </si>
  <si>
    <t>ДЖОБАВА РАМАЗ</t>
  </si>
  <si>
    <t>ДЖОБАВА РАМАЗ с 01.05.2015 по 03.05.2015</t>
  </si>
  <si>
    <t>205306501</t>
  </si>
  <si>
    <t>ДЖУМАНИЯЗОВ ДАНИИЛ</t>
  </si>
  <si>
    <t>ДЖУМАНИЯЗОВ ДАНИИЛ с 10.05.2015 по 14.05.2015</t>
  </si>
  <si>
    <t>105300974</t>
  </si>
  <si>
    <t>ДЖУРА СВЕТЛАНА</t>
  </si>
  <si>
    <t>ДЖУРА ОЛЕГ ЮРЬЕВИЧ с 05.05.2015 по 08.05.2015</t>
  </si>
  <si>
    <t>105300693</t>
  </si>
  <si>
    <t>ДЗЮБА ОЛЕГ</t>
  </si>
  <si>
    <t>ДЗЮБА ОЛЕГ с 27.05.2015 по 31.05.2015</t>
  </si>
  <si>
    <t>205308961</t>
  </si>
  <si>
    <t>ДИДОК ЮЛИЯ</t>
  </si>
  <si>
    <t>ДИДОК АНДРЕЙ с 15.05.2015 по 17.05.2015</t>
  </si>
  <si>
    <t>105300298</t>
  </si>
  <si>
    <t>ДИКОПОЛЬЦЕВ АНДРЕЙ</t>
  </si>
  <si>
    <t>ДИКОПОЛЬЦЕВ АНДРЕЙ с 09.05.2015 по 11.05.2015</t>
  </si>
  <si>
    <t>205300758</t>
  </si>
  <si>
    <t>ДМИТРИЕВ АЛЕКСЕЙ</t>
  </si>
  <si>
    <t>ДМИТРИЕВ АЛЕКСЕЙ с 11.05.2015 по 18.05.2015</t>
  </si>
  <si>
    <t>105307445</t>
  </si>
  <si>
    <t>ДМИТРИЕВ БОРИС</t>
  </si>
  <si>
    <t>СОБОЛЕВА ТАТЬЯНА с 27.05.2015 по 28.05.2015</t>
  </si>
  <si>
    <t>205306695</t>
  </si>
  <si>
    <t>ДМИТРИЕВ СЕРГЕЙ</t>
  </si>
  <si>
    <t>ДМИТРИЕВА ВЕРА с 09.05.2015 по 11.05.2015</t>
  </si>
  <si>
    <t>105303698</t>
  </si>
  <si>
    <t>ДМИТРИЕВ СЕРГЕЙ с 11.05.2015 по 12.05.2015</t>
  </si>
  <si>
    <t>205313604</t>
  </si>
  <si>
    <t>ДМИТРИЕВА АЛЕКСАНДРА</t>
  </si>
  <si>
    <t>ДМИТРИЕВА ВЕРОНИКА с 20.05.2015 по 23.05.2015</t>
  </si>
  <si>
    <t>205307952</t>
  </si>
  <si>
    <t>ДМИТРИЕВА ВЕРОНИКА</t>
  </si>
  <si>
    <t>КОСЕНКО ВИКТОР ВАЛЕРЬЕВИЧ с 05.05.2015 по 08.05.2015</t>
  </si>
  <si>
    <t>105301169</t>
  </si>
  <si>
    <t>ДМИТРИЕВА ЕЛЕНА</t>
  </si>
  <si>
    <t>ДМИТРИЕВА ЕЛЕНА с 29.05.2015 по 31.05.2015</t>
  </si>
  <si>
    <t>205309653</t>
  </si>
  <si>
    <t>ДОБРОДОМОВА ЛЮДМИЛА</t>
  </si>
  <si>
    <t>ДОБРОДОМОВА ЛЮДМИЛА с 12.05.2015 по 15.05.2015</t>
  </si>
  <si>
    <t>205313467</t>
  </si>
  <si>
    <t>ДОБРОНРАВОВА АННА</t>
  </si>
  <si>
    <t>ДОБРОНРАВОВА АННА с 18.05.2015 по 22.05.2015</t>
  </si>
  <si>
    <t>105300694</t>
  </si>
  <si>
    <t>ДОБРЯКОВ ДМИТРИЙ</t>
  </si>
  <si>
    <t>ДОБРЯКОВ ДМИТРИЙ с 04.05.2015 по 08.05.2015</t>
  </si>
  <si>
    <t>205306789</t>
  </si>
  <si>
    <t>ДОБЬЯ ВЛАДИМИР</t>
  </si>
  <si>
    <t>ДОБЬЯ ВЛАДИМИР с 16.05.2015 по 21.05.2015</t>
  </si>
  <si>
    <t>205306521</t>
  </si>
  <si>
    <t>ДОВЖЕНКО ИРИНА</t>
  </si>
  <si>
    <t>ДОВЖЕНКО ИРИНА с 28.05.2015 по 31.05.2015</t>
  </si>
  <si>
    <t>105300653</t>
  </si>
  <si>
    <t>ДОКУЧАЕВ АРСЕНИЙ</t>
  </si>
  <si>
    <t>ДОКУЧАЕВ АРСЕНИЙ с 06.05.2015 по 10.05.2015</t>
  </si>
  <si>
    <t>205312774</t>
  </si>
  <si>
    <t>ДОЛБЕ ИРИНА</t>
  </si>
  <si>
    <t>ДОЛБЕ ИРИНА с 19.05.2015 по 23.05.2015</t>
  </si>
  <si>
    <t>205308927</t>
  </si>
  <si>
    <t>ДОЛГОПОЛОВА ЕВГЕНИЯ</t>
  </si>
  <si>
    <t>ДОЛГОПОЛОВА ЕВГЕНИЯ с 12.05.2015 по 17.05.2015</t>
  </si>
  <si>
    <t>205314408</t>
  </si>
  <si>
    <t>ДОЛЖЕНКО МИХАИЛ</t>
  </si>
  <si>
    <t>ДОЛЖЕНКО МИХАИЛ с 28.05.2015 по 30.05.2015</t>
  </si>
  <si>
    <t>205311191</t>
  </si>
  <si>
    <t>ДОМБРОВСКАЯ НАТАЛИЯ</t>
  </si>
  <si>
    <t>ДОМБРОВСКАЯ НАТАЛЬЯ с 12.05.2015 по 16.05.2015</t>
  </si>
  <si>
    <t>105300482</t>
  </si>
  <si>
    <t>ДОНДЕНКО АРТЕМ</t>
  </si>
  <si>
    <t>ДОНДЕНКО АРТЕМ с 01.05.2015 по 03.05.2015</t>
  </si>
  <si>
    <t>105300417</t>
  </si>
  <si>
    <t>ДОНЧЕНКО МАКСИМ</t>
  </si>
  <si>
    <t>ДОНЧЕНКО МАКСИМ с 01.05.2015 по 04.05.2015</t>
  </si>
  <si>
    <t>105305320</t>
  </si>
  <si>
    <t>ДОРИНА МАРИНА</t>
  </si>
  <si>
    <t>ДОРИНА МАРИНА с 20.05.2015 по 30.05.2015</t>
  </si>
  <si>
    <t>105304261</t>
  </si>
  <si>
    <t>ДОРОФЕЕВ АНДРЕЙ</t>
  </si>
  <si>
    <t>ДОРОФЕЕВ АНДРЕЙ с 23.05.2015 по 26.05.2015</t>
  </si>
  <si>
    <t>105308074</t>
  </si>
  <si>
    <t>ДОРОФЕЕВ АНДРЕЙ с 26.05.2015 по 29.05.2015</t>
  </si>
  <si>
    <t>105306177</t>
  </si>
  <si>
    <t>ДОРОХИН ЕВГЕНИЙ</t>
  </si>
  <si>
    <t>205307357</t>
  </si>
  <si>
    <t>ДОРОШЕВ ДМИТРИЙ</t>
  </si>
  <si>
    <t>ДОРОШЕВ ДМИТРИЙ с 15.05.2015 по 17.05.2015</t>
  </si>
  <si>
    <t>105300377</t>
  </si>
  <si>
    <t>ДОРОШЕНКО ИРИНА</t>
  </si>
  <si>
    <t>АНДРЕЕВА ЮЛИЯ с 09.05.2015 по 11.05.2015</t>
  </si>
  <si>
    <t>205315055</t>
  </si>
  <si>
    <t>ДОЮН ИНЕССА</t>
  </si>
  <si>
    <t>ДОЮН ИНЕССА с 26.05.2015 по 28.05.2015</t>
  </si>
  <si>
    <t>205302356</t>
  </si>
  <si>
    <t>ДРАНАЯ ВАЛЕНТИНА</t>
  </si>
  <si>
    <t>ДРАНЫЙ ВИКТОР с 10.05.2015 по 15.05.2015</t>
  </si>
  <si>
    <t>205313314</t>
  </si>
  <si>
    <t>ДРОЗДОВ АЛЕКСАНДР</t>
  </si>
  <si>
    <t>ДРОЗДОВ АЛЕКСАНДР с 22.05.2015 по 29.05.2015</t>
  </si>
  <si>
    <t>205309960</t>
  </si>
  <si>
    <t>ДРУГАЛЕВ ДЕНИС</t>
  </si>
  <si>
    <t>ДРУГАЛЕВ ДИНИС с 10.05.2015 по 12.05.2015</t>
  </si>
  <si>
    <t>105308088</t>
  </si>
  <si>
    <t>ДУБЫНИНА НАТАЛЬЯ</t>
  </si>
  <si>
    <t>ЗОРИНА ВИКТОРИЯ с 29.05.2015 по 30.05.2015</t>
  </si>
  <si>
    <t>205301750</t>
  </si>
  <si>
    <t>ДУДАРЕВ АЛЕКСАНДР</t>
  </si>
  <si>
    <t>ДУДАРЕВ АЛЕКСАНДР с 13.05.2015 по 22.05.2015</t>
  </si>
  <si>
    <t>205306390</t>
  </si>
  <si>
    <t>ДУДКИН БОРИС</t>
  </si>
  <si>
    <t>ДУДКИН БОРИС с 06.05.2015 по 09.05.2015</t>
  </si>
  <si>
    <t>ДУДКИНА ТАТЬЯНА с 06.05.2015 по 09.05.2015</t>
  </si>
  <si>
    <t>105301424</t>
  </si>
  <si>
    <t>ДУМАН ОКСАНА</t>
  </si>
  <si>
    <t>ДУМАН ОКСАНА с 10.05.2015 по 16.05.2015</t>
  </si>
  <si>
    <t>105309096</t>
  </si>
  <si>
    <t>ДУНАЕВ СЕРГЕЙ</t>
  </si>
  <si>
    <t>УДИНСКАЯ СВЕТЛАНА с 29.05.2015 по 30.05.2015</t>
  </si>
  <si>
    <t>105309349</t>
  </si>
  <si>
    <t>ДУНАЕВ НИКОЛАЙ с 29.05.2015 по 30.05.2015</t>
  </si>
  <si>
    <t>105303066</t>
  </si>
  <si>
    <t>ДУРОВ АРТЕМ</t>
  </si>
  <si>
    <t>ДУРОВ АРТЕМ с 16.05.2015 по 18.05.2015</t>
  </si>
  <si>
    <t>205313576</t>
  </si>
  <si>
    <t>ДУХОВА МАРИЯ</t>
  </si>
  <si>
    <t>ДУХОВА МАРИЯ с 27.05.2015 по 31.05.2015</t>
  </si>
  <si>
    <t>205310241</t>
  </si>
  <si>
    <t>ДЫМКОВА ОЛЬГА</t>
  </si>
  <si>
    <t>ДЫМКОВА ОЛЬГА с 18.05.2015 по 22.05.2015</t>
  </si>
  <si>
    <t>205314694</t>
  </si>
  <si>
    <t>ДЫМЧЕНКО ПЕТР</t>
  </si>
  <si>
    <t>ДЫМЧЕНКО ПЕТР с 25.05.2015 по 28.05.2015</t>
  </si>
  <si>
    <t>205300301</t>
  </si>
  <si>
    <t>ДЬЯЧЕНКО ВИКТОР</t>
  </si>
  <si>
    <t>ДЬЯЧЕНКО ВИКТОР с 05.05.2015 по 08.05.2015</t>
  </si>
  <si>
    <t>205306138</t>
  </si>
  <si>
    <t>ДЬЯЧКОВ ПАВЕЛ</t>
  </si>
  <si>
    <t>ДЬЯЧКОВ ПАВЕЛ с 09.05.2015 по 11.05.2015</t>
  </si>
  <si>
    <t>205315170</t>
  </si>
  <si>
    <t>ЕВДОКИМОВ АНДРЕЙ</t>
  </si>
  <si>
    <t>ЕВДОКИМОВ АНДРЕЙ с 28.05.2015 по 30.05.2015</t>
  </si>
  <si>
    <t>105307915</t>
  </si>
  <si>
    <t>ЕВДОКИМОВА АННА</t>
  </si>
  <si>
    <t>ЕВДОКИМОВА АННА с 26.05.2015 по 28.05.2015</t>
  </si>
  <si>
    <t>105300349</t>
  </si>
  <si>
    <t>ЕВЕНКО МАРИНА</t>
  </si>
  <si>
    <t>ПЫЖОВ ПЕТР с 09.05.2015 по 11.05.2015</t>
  </si>
  <si>
    <t>205314836</t>
  </si>
  <si>
    <t>ЕВТУШЕНКО АНДРЕЙ</t>
  </si>
  <si>
    <t>ЕВТУШЕНКО АНДРЕЙ с 24.05.2015 по 30.05.2015</t>
  </si>
  <si>
    <t>105302515</t>
  </si>
  <si>
    <t>ЕГИАЗАРЯН ДОРИК</t>
  </si>
  <si>
    <t>ЕГИАЗАРЯН ДОРИК с 06.05.2015 по 09.05.2015</t>
  </si>
  <si>
    <t>205314243</t>
  </si>
  <si>
    <t>ЕГОРОВ ВЛАДИМИР</t>
  </si>
  <si>
    <t>ЕГОРОВ ВЛАДИМИР с 21.05.2015 по 28.05.2015</t>
  </si>
  <si>
    <t>205307329</t>
  </si>
  <si>
    <t>ЕГОРОВ ОЛЕГ</t>
  </si>
  <si>
    <t>ЕГОРОВ ОЛЕГ с 08.05.2015 по 10.05.2015</t>
  </si>
  <si>
    <t>105305772</t>
  </si>
  <si>
    <t>ЕГОРОВА КРИСТИНА</t>
  </si>
  <si>
    <t>ЛАРИКОВА ЛИНА с 19.05.2015 по 20.05.2015</t>
  </si>
  <si>
    <t>205300783</t>
  </si>
  <si>
    <t>ЕГОРОВА ЛИЛИЯ</t>
  </si>
  <si>
    <t>ЕГОРОВА ЛИДИЯ с 23.05.2015 по 25.05.2015</t>
  </si>
  <si>
    <t>205315172</t>
  </si>
  <si>
    <t>ЕЖЕЛОВА ЕКАТЕРИНА</t>
  </si>
  <si>
    <t>ЕЖЕЛОВА ЕКАТЕРИНА с 24.05.2015 по 26.05.2015</t>
  </si>
  <si>
    <t>205315105</t>
  </si>
  <si>
    <t>ЕЖЕЛОВА ЭЛЕОНОРА</t>
  </si>
  <si>
    <t>ЕЖЕЛОВ РОМАН с 24.05.2015 по 26.05.2015</t>
  </si>
  <si>
    <t>205309010</t>
  </si>
  <si>
    <t>ЕКИМОВ АЛЕКСАНДР</t>
  </si>
  <si>
    <t>ЕКИМОВ АЛЕКСАНДР НИКОЛАЕВИЧ с 04.05.2015 по 06.05.2015</t>
  </si>
  <si>
    <t>105300873</t>
  </si>
  <si>
    <t>ЕЛДИНОВ ЕФИМ</t>
  </si>
  <si>
    <t>КРАСНОКУТСКАЯ МАРИНА с 05.05.2015 по 08.05.2015</t>
  </si>
  <si>
    <t>105303256</t>
  </si>
  <si>
    <t>ЕЛДИНОВ ЕФИМ с 08.05.2015 по 09.05.2015</t>
  </si>
  <si>
    <t>205307618</t>
  </si>
  <si>
    <t>ЕЛИСЕЕВ МИХАИЛ</t>
  </si>
  <si>
    <t>ЕЛИСЕЕВ МИХАИЛ с 10.05.2015 по 15.05.2015</t>
  </si>
  <si>
    <t>205309369</t>
  </si>
  <si>
    <t>ЕМЕЛИН АЛЕКСАНДР</t>
  </si>
  <si>
    <t>ЕМЕЛИН АЛЕКСАНДР с 03.05.2015 по 09.05.2015</t>
  </si>
  <si>
    <t>205309755</t>
  </si>
  <si>
    <t>ЕМЕЛИН СЕРГЕЙ</t>
  </si>
  <si>
    <t>ЕМЕЛИН СЕРГЕЙ АНДРЕЕВИЧ с 10.05.2015 по 14.05.2015</t>
  </si>
  <si>
    <t>205314916</t>
  </si>
  <si>
    <t>ЕРАСТОВА ЕКАТЕРИНА</t>
  </si>
  <si>
    <t>ЕРАСТОВ АНТОН с 23.05.2015 по 24.05.2015</t>
  </si>
  <si>
    <t>205307910</t>
  </si>
  <si>
    <t>ЕРИНА ВИКТОРИЯ</t>
  </si>
  <si>
    <t>ЕРИНА ВИКТОРИЯ с 15.05.2015 по 17.05.2015</t>
  </si>
  <si>
    <t>205311436</t>
  </si>
  <si>
    <t>ЕРМАКОВ ГЕОРГИЙ</t>
  </si>
  <si>
    <t>ЕРМАКОВ ГЕОРГИЙ с 11.05.2015 по 12.05.2015</t>
  </si>
  <si>
    <t>205308894</t>
  </si>
  <si>
    <t>ЕРМИШИНА СВЕТЛАНА</t>
  </si>
  <si>
    <t>МОРОЗКИНА ЕЛЕНА с 10.05.2015 по 15.05.2015</t>
  </si>
  <si>
    <t>ЕРИМИШИНА СВЕТЛАНА НИКОЛАЕВНА с 10.05.2015 по 15.05.2015</t>
  </si>
  <si>
    <t>205302616</t>
  </si>
  <si>
    <t>ЕРОПОЛОВА ЕЛЕНА</t>
  </si>
  <si>
    <t>ЕРОПОЛОВА ЕЛЕНА АЛЕКСАНДРОВНА с 10.05.2015 по 15.05.2015</t>
  </si>
  <si>
    <t>205311525</t>
  </si>
  <si>
    <t>ЕРОФЕЕВСКИЙ АЛЕКСАНДР</t>
  </si>
  <si>
    <t>ЕРОФЕЕВСКИЙ АЛЕКСАНДР СЕРГЕЕВИ с 12.05.2015 по 15.05.2015</t>
  </si>
  <si>
    <t>205306256</t>
  </si>
  <si>
    <t>ЕРШОВА АНАСТАСИЯ</t>
  </si>
  <si>
    <t>ЕРШОВ ЮРИЙ с 09.05.2015 по 11.05.2015</t>
  </si>
  <si>
    <t>205309931</t>
  </si>
  <si>
    <t>ЕСИПОВ ПАВЕЛ</t>
  </si>
  <si>
    <t>ЕСИПОВ ПАВЕЛ с 03.05.2015 по 04.05.2015</t>
  </si>
  <si>
    <t>205303110</t>
  </si>
  <si>
    <t>ЕФАНОВА НАТАЛЬЯ</t>
  </si>
  <si>
    <t>ЕФАНОВА НАТАЛЬЯ с 17.05.2015 по 28.05.2015</t>
  </si>
  <si>
    <t>БОРОДИХИНА ЕЛЕНА с 17.05.2015 по 28.05.2015</t>
  </si>
  <si>
    <t>205251256</t>
  </si>
  <si>
    <t>ЕФИМОВ ВЛАДИМИР</t>
  </si>
  <si>
    <t>ЕФИМОВ ВЛАДИМИР с 01.05.2015 по 02.05.2015</t>
  </si>
  <si>
    <t>ЕФИМОВ ВЛАДИМИР с 26.04.2015 по 01.05.2015</t>
  </si>
  <si>
    <t>ЕФИМОВА ВЕСТА с 01.05.2015 по 02.05.2015</t>
  </si>
  <si>
    <t>105301307</t>
  </si>
  <si>
    <t>ЕФИМОВА ВИКТОРИЯ</t>
  </si>
  <si>
    <t>ЕФИМОВА ВИКТОРИЯ с 04.05.2015 по 06.05.2015</t>
  </si>
  <si>
    <t>105301155</t>
  </si>
  <si>
    <t>ЕФИМОВА ЕЛЕНА</t>
  </si>
  <si>
    <t>ЕФИМОВА ЕЛЕНА с 03.05.2015 по 08.05.2015</t>
  </si>
  <si>
    <t>ЧУГУЙ ВАЛЕНТИНА с 03.05.2015 по 08.05.2015</t>
  </si>
  <si>
    <t>105306975</t>
  </si>
  <si>
    <t>ЕФИМЧЕНКО ВИКТОР</t>
  </si>
  <si>
    <t>ДРОЗДОВ ВЛАДИМИР с 27.05.2015 по 29.05.2015</t>
  </si>
  <si>
    <t>105307033</t>
  </si>
  <si>
    <t>ЕФИМЧЕНКО ЮЛИЯ</t>
  </si>
  <si>
    <t>ЕФИМЧЕНКО ЮЛИЯ с 27.05.2015 по 29.05.2015</t>
  </si>
  <si>
    <t>105306810</t>
  </si>
  <si>
    <t>ЕФРЕМОВА ОЛЕСЯ</t>
  </si>
  <si>
    <t>ЕФРЕМОВ АЛЕКСЕЙ с 25.05.2015 по 26.05.2015</t>
  </si>
  <si>
    <t>105301421</t>
  </si>
  <si>
    <t>ЖАДОБИНА АЛЕКСАНДРА</t>
  </si>
  <si>
    <t>ЖАДОБИН НИКОЛАЙ с 10.05.2015 по 11.05.2015</t>
  </si>
  <si>
    <t>205309858</t>
  </si>
  <si>
    <t>ЖАХЯН МАЙЯ</t>
  </si>
  <si>
    <t>ЖАХЯН МАЙЯ с 07.05.2015 по 09.05.2015</t>
  </si>
  <si>
    <t>МХИТАРЯН ЛУИЗА с 07.05.2015 по 09.05.2015</t>
  </si>
  <si>
    <t>205301734</t>
  </si>
  <si>
    <t>ЖДАНОВИЧ ВАЛЕРИЙ</t>
  </si>
  <si>
    <t>ЖДАНОВИЧ ВАЛЕРИЙ с 05.05.2015 по 10.05.2015</t>
  </si>
  <si>
    <t>205314905</t>
  </si>
  <si>
    <t>ЖЕЛИБА ДАРЬЯ</t>
  </si>
  <si>
    <t>КОМАРОВ ИВАН с 23.05.2015 по 25.05.2015</t>
  </si>
  <si>
    <t>205315142</t>
  </si>
  <si>
    <t>ЖЕНЕТЛЬ ТЕМИР</t>
  </si>
  <si>
    <t>ЖЕНЕТЛЬ ТЕМИР с 24.05.2015 по 26.05.2015</t>
  </si>
  <si>
    <t>205250154</t>
  </si>
  <si>
    <t>ЖЕРЕБЦОВ АНДРЕЙ</t>
  </si>
  <si>
    <t>СТЕФАШИНА ВАЛЕНТИНА с 01.05.2015 по 05.05.2015</t>
  </si>
  <si>
    <t>СТЕФАШИНА ВАЛЕНТИНА с 30.04.2015 по 01.05.2015</t>
  </si>
  <si>
    <t>205307344</t>
  </si>
  <si>
    <t>ЖЕРЕБЧИКОВА ЕЛЕНА</t>
  </si>
  <si>
    <t>КОРНИЕНКО ТАТЬЯНА с 16.05.2015 по 18.05.2015</t>
  </si>
  <si>
    <t>205309172</t>
  </si>
  <si>
    <t>ЖЕРЕБЯТНИКОВА НАТАЛЬЯ</t>
  </si>
  <si>
    <t>ЖЕРЕБЯТНИКОВА НАТАЛЬЯ с 03.05.2015 по 09.05.2015</t>
  </si>
  <si>
    <t>205310752</t>
  </si>
  <si>
    <t>ЖЕРЛИЦЫНА ВАЛЕНТИНА</t>
  </si>
  <si>
    <t>ШИЛОВА АЛЛА с 14.05.2015 по 17.05.2015</t>
  </si>
  <si>
    <t>205309576</t>
  </si>
  <si>
    <t>ЖИВОТОВСКИЙ АЛЕКСАНДР</t>
  </si>
  <si>
    <t>ЖИВОТОВСКИЙ АЛЕКСАНДР с 10.05.2015 по 14.05.2015</t>
  </si>
  <si>
    <t>205308378</t>
  </si>
  <si>
    <t>ЖИГАНОВ ИГОРЬ</t>
  </si>
  <si>
    <t>ЖИГАНОВ ИГОРЬ с 15.05.2015 по 17.05.2015</t>
  </si>
  <si>
    <t>205301004</t>
  </si>
  <si>
    <t>ЖИЛЬЦОВ МИРОН</t>
  </si>
  <si>
    <t>ЖИЛЬЦОВ МИРОН с 08.05.2015 по 13.05.2015</t>
  </si>
  <si>
    <t>205307770</t>
  </si>
  <si>
    <t>ЖИРОХОВА АННА</t>
  </si>
  <si>
    <t>ЖИРОХОВА АННА с 04.05.2015 по 08.05.2015</t>
  </si>
  <si>
    <t>105305567</t>
  </si>
  <si>
    <t>ЖИТКОВА СВЕТЛАНА</t>
  </si>
  <si>
    <t>СЛУЦКАЯ МАРГАРИТА с 20.05.2015 по 22.05.2015</t>
  </si>
  <si>
    <t>205250387</t>
  </si>
  <si>
    <t>ЖИТЛОВА АЛЕСЯ</t>
  </si>
  <si>
    <t>ЖИТЛОВА АЛЕСЯ с 30.04.2015 по 01.05.2015</t>
  </si>
  <si>
    <t>МАТВЕЕВА РАИСА с 01.05.2015 по 03.05.2015</t>
  </si>
  <si>
    <t>105300330</t>
  </si>
  <si>
    <t>ЖУКОВ АЛЕКСАНДР</t>
  </si>
  <si>
    <t>ЖУКОВ АЛЕКСАНДР с 12.05.2015 по 19.05.2015</t>
  </si>
  <si>
    <t>105301336</t>
  </si>
  <si>
    <t>ЖУКОВ АЛИМ</t>
  </si>
  <si>
    <t>ЖУКОВА АСИЕТ с 01.05.2015 по 02.05.2015</t>
  </si>
  <si>
    <t>205312642</t>
  </si>
  <si>
    <t>ЖУКОВ ДМИТРИЙ</t>
  </si>
  <si>
    <t>ЖУКОВ ДМИТРИЙ с 28.05.2015 по 31.05.2015</t>
  </si>
  <si>
    <t>105307859</t>
  </si>
  <si>
    <t>ЖУКОВСКАЯ ДАРЬЯ</t>
  </si>
  <si>
    <t>ЖУКОВСКИЙ АЛЕКСЕЙ с 26.05.2015 по 28.05.2015</t>
  </si>
  <si>
    <t>105307503</t>
  </si>
  <si>
    <t>ЖУКОВСКИЙ АЛЕКСЕЙ с 28.05.2015 по 29.05.2015</t>
  </si>
  <si>
    <t>105307483</t>
  </si>
  <si>
    <t>ЖУКОВСКИЙ КОНСТАНТИН</t>
  </si>
  <si>
    <t>ЖУКОВСКИЙ КОНСТАНТИН с 27.05.2015 по 29.05.2015</t>
  </si>
  <si>
    <t>205309039</t>
  </si>
  <si>
    <t>ЖУРАВЛЕВА ЮЛИЯ</t>
  </si>
  <si>
    <t>ЖУРАВЛЕВА ЮЛИЯ с 04.05.2015 по 08.05.2015</t>
  </si>
  <si>
    <t>205303770</t>
  </si>
  <si>
    <t>ЖУРОВА МАРИНА</t>
  </si>
  <si>
    <t>ЖУРОВА МАРИНА НИКОЛАЕВНА с 12.05.2015 по 16.05.2015</t>
  </si>
  <si>
    <t>ДЕРЯГИН СЕРГЕЙ с 12.05.2015 по 16.05.2015</t>
  </si>
  <si>
    <t>205315437</t>
  </si>
  <si>
    <t>ЗАБАЙРАЦКИЙ ДЕНИС</t>
  </si>
  <si>
    <t>ЗАБАЙРАЦКИЙ ДЕНИС с 26.05.2015 по 28.05.2015</t>
  </si>
  <si>
    <t>205313786</t>
  </si>
  <si>
    <t>ЗАБАРЬЯНСКИЙ НИКОЛАЙ</t>
  </si>
  <si>
    <t>ЗАБАРЬЯНСКАЯ ЛЮБОВЬ с 22.05.2015 по 24.05.2015</t>
  </si>
  <si>
    <t>105307319</t>
  </si>
  <si>
    <t>ЗАБРОДИНА АЛИНА</t>
  </si>
  <si>
    <t>МУСТАКИМОВ ВЯЧЕСЛАВ с 26.05.2015 по 29.05.2015</t>
  </si>
  <si>
    <t>205313021</t>
  </si>
  <si>
    <t>ЗАБРОДИНА ТАТЬЯНА</t>
  </si>
  <si>
    <t>КОТЛЯРЕНКО ЕЛЕНА с 21.05.2015 по 24.05.2015</t>
  </si>
  <si>
    <t>205302507</t>
  </si>
  <si>
    <t>ЗАВАЛЕЙ ЛЕОНИД</t>
  </si>
  <si>
    <t>ЗАВАЛЕЙ ЛЕОНИД с 01.05.2015 по 04.05.2015</t>
  </si>
  <si>
    <t>205300835</t>
  </si>
  <si>
    <t>ЗАВАЛИШИН ВЛАДИМИР</t>
  </si>
  <si>
    <t>ЗАВАЛИШИН ВЛАДИМИР с 06.05.2015 по 16.05.2015</t>
  </si>
  <si>
    <t>205309629</t>
  </si>
  <si>
    <t>ЗАВИТАЕВА ИРИНА</t>
  </si>
  <si>
    <t>ЗАВИТАЕВА ИРИНА АНАТОЛЬЕВНА с 10.05.2015 по 14.05.2015</t>
  </si>
  <si>
    <t>205306158</t>
  </si>
  <si>
    <t>ЗАВЬЯЛОВА ЮЛИЯ</t>
  </si>
  <si>
    <t>БОЙЦОВ ВАЛЕРИЙ с 09.05.2015 по 11.05.2015</t>
  </si>
  <si>
    <t>105306458</t>
  </si>
  <si>
    <t>ЗАГОРУЙ АЛЕКСАНДР</t>
  </si>
  <si>
    <t>ЗАГОРУЙ АЛЕКСАНДР с 22.05.2015 по 25.05.2015</t>
  </si>
  <si>
    <t>205309130</t>
  </si>
  <si>
    <t>ЗАДОРОЖНЮК ГЕННАДИЙ</t>
  </si>
  <si>
    <t>ЗАДОРОЖНЮК ГЕННАДИЙ с 03.05.2015 по 09.05.2015</t>
  </si>
  <si>
    <t>205313337</t>
  </si>
  <si>
    <t>ЗАЙКОВА ЕЛЕНА</t>
  </si>
  <si>
    <t>ЗАЙКОВА ГАЛИНА с 17.05.2015 по 19.05.2015</t>
  </si>
  <si>
    <t>205306548</t>
  </si>
  <si>
    <t>ЗАЙЧЕНКО НАТАЛЬЯ</t>
  </si>
  <si>
    <t>ЗАЙЧЕНКО НАТАЛЬЯ с 11.05.2015 по 13.05.2015</t>
  </si>
  <si>
    <t>205307695</t>
  </si>
  <si>
    <t>ЗАКАРЯН ТИГРАН</t>
  </si>
  <si>
    <t>ЗАКАРЯН ЛИЛИЯ с 01.05.2015 по 04.05.2015</t>
  </si>
  <si>
    <t>205306912</t>
  </si>
  <si>
    <t>ЗАКАРЯН ХАЧИК</t>
  </si>
  <si>
    <t>ЗАКАРЯН ХАЧИК СУРЕНОВИЧ с 08.05.2015 по 10.05.2015</t>
  </si>
  <si>
    <t>205309823</t>
  </si>
  <si>
    <t>ЗАЛИНЯН КАРИНЕ</t>
  </si>
  <si>
    <t>ЗАЛИНЯН КАРИНЕ с 04.05.2015 по 07.05.2015</t>
  </si>
  <si>
    <t>205306505</t>
  </si>
  <si>
    <t>ЗАЛОЗНАЯ ГАЛИНА</t>
  </si>
  <si>
    <t>ЗАЛОЗНАЯ ГАЛИНА с 09.05.2015 по 11.05.2015</t>
  </si>
  <si>
    <t>205306494</t>
  </si>
  <si>
    <t>ЗАЛОЗНАЯ ЮЛИЯ</t>
  </si>
  <si>
    <t>ЗАЛОЗНЫЙ АНДРЕЙ с 09.05.2015 по 11.05.2015</t>
  </si>
  <si>
    <t>205306584</t>
  </si>
  <si>
    <t>ЗАЛОЗНЫЙ ДАНИЛА</t>
  </si>
  <si>
    <t>ЗАЛОЗНЫЙ ДАНИЛА с 09.05.2015 по 11.05.2015</t>
  </si>
  <si>
    <t>205306187</t>
  </si>
  <si>
    <t>ЗАНИНА ОКСАНА</t>
  </si>
  <si>
    <t>ЗАНИН МИХАИЛ АЛЕКСЕЕВИЧ с 09.05.2015 по 11.05.2015</t>
  </si>
  <si>
    <t>205300738</t>
  </si>
  <si>
    <t>ЗАХАРОВ ЕВГЕНИЙ</t>
  </si>
  <si>
    <t>ЗАХАРОВ ЕВГЕНИЙ с 06.05.2015 по 10.05.2015</t>
  </si>
  <si>
    <t>КОРЬЕВ СЕРГЕЙ с 06.05.2015 по 10.05.2015</t>
  </si>
  <si>
    <t>205306971</t>
  </si>
  <si>
    <t>ЗАХАРОВ ИГОРЬ</t>
  </si>
  <si>
    <t>ЗАХАРОВ ИГОРЬ с 09.05.2015 по 11.05.2015</t>
  </si>
  <si>
    <t>205303142</t>
  </si>
  <si>
    <t>ЗАХАРОВ ОЛЕГ</t>
  </si>
  <si>
    <t>ЗАХАРОВ ОЛЕГ с 17.05.2015 по 24.05.2015</t>
  </si>
  <si>
    <t>205303182</t>
  </si>
  <si>
    <t>ЗАХАРОВА ИРИНА</t>
  </si>
  <si>
    <t>ЗАХАРОВ МИХАИЛ ВЛАДИМИРОВИЧ с 15.05.2015 по 22.05.2015</t>
  </si>
  <si>
    <t>205308943</t>
  </si>
  <si>
    <t>ЗАХАРОВА МАЙЯ</t>
  </si>
  <si>
    <t>ЗАХАРОВ ИГОРЬ с 14.05.2015 по 15.05.2015</t>
  </si>
  <si>
    <t>205303295</t>
  </si>
  <si>
    <t>ЗАХАРОВА НАТАЛЬЯ</t>
  </si>
  <si>
    <t>ЗАХАРОВ СЕРГЕЙ с 15.05.2015 по 21.05.2015</t>
  </si>
  <si>
    <t>105308974</t>
  </si>
  <si>
    <t>ЗАХАРОВА ТАТЬЯНА</t>
  </si>
  <si>
    <t>ГЛУШАКОВ АЛЕКСАНДР с 28.05.2015 по 29.05.2015</t>
  </si>
  <si>
    <t>205313927</t>
  </si>
  <si>
    <t>ЗАХОВАЕВА АНАСТАСИЯ</t>
  </si>
  <si>
    <t>МЕЛЬНИКОВА НАТАЛЬЯ с 26.05.2015 по 28.05.2015</t>
  </si>
  <si>
    <t>205301510</t>
  </si>
  <si>
    <t>ЗВАРИЧ ЛИЛИЯ</t>
  </si>
  <si>
    <t>ЗВАРИЧ ЛИЛИЯ с 23.05.2015 по 26.05.2015</t>
  </si>
  <si>
    <t>105300929</t>
  </si>
  <si>
    <t>ЗГОНИКОВ ИГОРЬ</t>
  </si>
  <si>
    <t>ЗГОНИКОВ ИГОРЬ с 03.05.2015 по 06.05.2015</t>
  </si>
  <si>
    <t>205313249</t>
  </si>
  <si>
    <t>ЗДОБНЯКОВ АЛЕКСАНДР</t>
  </si>
  <si>
    <t>ЗДОБНЯКОВ АЛЕКСАНДР с 23.05.2015 по 26.05.2015</t>
  </si>
  <si>
    <t>205307192</t>
  </si>
  <si>
    <t>ЗЕЗЮЛИН МИХАИЛ</t>
  </si>
  <si>
    <t>ЗЕЗЮЛИН МИХАИЛ с 04.05.2015 по 10.05.2015</t>
  </si>
  <si>
    <t>105305750</t>
  </si>
  <si>
    <t>ЗЕЛЕНКОВА НАДЕЖДА</t>
  </si>
  <si>
    <t>БУКЕЛЬ КСЕНИЯ с 20.05.2015 по 21.05.2015</t>
  </si>
  <si>
    <t>205252308</t>
  </si>
  <si>
    <t>ЗЕЛЕНСКИЙ ДМИТРИЙ</t>
  </si>
  <si>
    <t>ЗЕЛЕНСКИЙ ДМИТРИЙ с 01.05.2015 по 11.05.2015</t>
  </si>
  <si>
    <t>205309287</t>
  </si>
  <si>
    <t>ЗЕЛЕНЬКО РУСЛАН</t>
  </si>
  <si>
    <t>ЖУКОВСКАЯ ОКСАНА с 11.05.2015 по 14.05.2015</t>
  </si>
  <si>
    <t>205314504</t>
  </si>
  <si>
    <t>ЖУКОВСКАЯ ОКСАНА с 29.05.2015 по 31.05.2015</t>
  </si>
  <si>
    <t>205308937</t>
  </si>
  <si>
    <t>ЗЕМЛЕНУХИНА ОЛЬГА</t>
  </si>
  <si>
    <t>ЗЕМЛЕНУХИН МАКСИМ с 16.05.2015 по 18.05.2015</t>
  </si>
  <si>
    <t>205251396</t>
  </si>
  <si>
    <t>ЗЕМЛЯКОВ ВИКТОР</t>
  </si>
  <si>
    <t>ЗЕМЛЯКОВ ВАЛЕРИЙ с 01.05.2015 по 06.05.2015</t>
  </si>
  <si>
    <t>ЗЕМЛЯКОВ ВАЛЕРИЙ с 26.04.2015 по 01.05.2015</t>
  </si>
  <si>
    <t>ЗЕМЛЯКОВ ВИКТОР с 01.05.2015 по 06.05.2015</t>
  </si>
  <si>
    <t>ЗЕМЛЯКОВ ВИКТОР с 26.04.2015 по 01.05.2015</t>
  </si>
  <si>
    <t>205308205</t>
  </si>
  <si>
    <t>ЗИМИН АЛЕКСАНДР</t>
  </si>
  <si>
    <t>ЗИМИН АЛЕКСАНДР с 22.05.2015 по 31.05.2015</t>
  </si>
  <si>
    <t>КАЙГОРОДОВ РОМАН с 22.05.2015 по 31.05.2015</t>
  </si>
  <si>
    <t>105305440</t>
  </si>
  <si>
    <t>ЗИМИН СЕРГЕЙ</t>
  </si>
  <si>
    <t>ЗИМИН СЕРГЕЙ с 20.05.2015 по 22.05.2015</t>
  </si>
  <si>
    <t>105306375</t>
  </si>
  <si>
    <t>ЗИМИН СЕРГЕЙ с 22.05.2015 по 23.05.2015</t>
  </si>
  <si>
    <t>105306287</t>
  </si>
  <si>
    <t>ЗИМИНА КСЕНИЯ</t>
  </si>
  <si>
    <t>ЗИМИНА КСЕНИЯ с 21.05.2015 по 23.05.2015</t>
  </si>
  <si>
    <t>СОКОЛОВ АЛЕКСЕЙ с 21.05.2015 по 23.05.2015</t>
  </si>
  <si>
    <t>105306527</t>
  </si>
  <si>
    <t>ЗИМНИЦКАЯ АЛЕКСАНДРА</t>
  </si>
  <si>
    <t>ЗИМНИЦКИЙ СЕРГЕЙ с 25.05.2015 по 26.05.2015</t>
  </si>
  <si>
    <t>ЗИМНИЦКИЙ СЕРГЕЙ с 26.05.2015 по 27.05.2015</t>
  </si>
  <si>
    <t>205305834</t>
  </si>
  <si>
    <t>ЗИМОГЛЯДОВ АЛЕКСЕЙ</t>
  </si>
  <si>
    <t>ЗИМОГЛЯДОВ АЛЕКСЕЙ с 12.05.2015 по 14.05.2015</t>
  </si>
  <si>
    <t>МОСКАЛЕНКО ВЕРОНИКА с 12.05.2015 по 14.05.2015</t>
  </si>
  <si>
    <t>105304654</t>
  </si>
  <si>
    <t>ЗИМОГЛЯДОВ АЛЕКСЕЙ с 14.05.2015 по 15.05.2015</t>
  </si>
  <si>
    <t>205305813</t>
  </si>
  <si>
    <t>ЗИМОГЛЯДОВА ТАТЬЯНА</t>
  </si>
  <si>
    <t>105306052</t>
  </si>
  <si>
    <t>ЗИНЬКОВА ЮЛИЯ</t>
  </si>
  <si>
    <t>ЗИНЬКОВА ЮЛИЯ с 20.05.2015 по 22.05.2015</t>
  </si>
  <si>
    <t>205309116</t>
  </si>
  <si>
    <t>ЗНАЙЧЕНКО ОЛЬГА</t>
  </si>
  <si>
    <t>ЗНАЙЧЕНКО ВАДИМ с 04.05.2015 по 07.05.2015</t>
  </si>
  <si>
    <t>105305064</t>
  </si>
  <si>
    <t>ЗОГРАБЯН ЛЕВ</t>
  </si>
  <si>
    <t>ЗОГРАБЯН ЛЕВ с 17.05.2015 по 18.05.2015</t>
  </si>
  <si>
    <t>105305569</t>
  </si>
  <si>
    <t>ЗОГРАБЯН ЛЕВ с 18.05.2015 по 19.05.2015</t>
  </si>
  <si>
    <t>205306470</t>
  </si>
  <si>
    <t>ЗОЛИНА ТАМАРА</t>
  </si>
  <si>
    <t>БОРОДИНА ТАТЬЯНА с 15.05.2015 по 17.05.2015</t>
  </si>
  <si>
    <t>205303397</t>
  </si>
  <si>
    <t>ЗОТКИНА ЕКАТЕРИНА</t>
  </si>
  <si>
    <t>ЗОТКИНА ЕКАТЕРИНА с 21.05.2015 по 24.05.2015</t>
  </si>
  <si>
    <t>205306816</t>
  </si>
  <si>
    <t>ЗОТОВА ГАЛИНА</t>
  </si>
  <si>
    <t>ЗОТОВА ГАЛИНА с 04.05.2015 по 07.05.2015</t>
  </si>
  <si>
    <t>205310592</t>
  </si>
  <si>
    <t>ЗОТОВА ЭРИКА</t>
  </si>
  <si>
    <t>ЗОТОВ ВИТАЛИЙ АНАТОЛЬЕВИЧ с 10.05.2015 по 12.05.2015</t>
  </si>
  <si>
    <t>205314712</t>
  </si>
  <si>
    <t>ЗУБАИРОВА ЕЛЕНА</t>
  </si>
  <si>
    <t>ЗУБАИРОВА ЕЛЕНА с 27.05.2015 по 29.05.2015</t>
  </si>
  <si>
    <t>205310777</t>
  </si>
  <si>
    <t>ЗУБАРЬ АНАСТАСИЯ</t>
  </si>
  <si>
    <t>МАНОЕНКО ЭЛЬВИРА с 16.05.2015 по 17.05.2015</t>
  </si>
  <si>
    <t>105307918</t>
  </si>
  <si>
    <t>ЗУБОВСКИЙ ВЯЧЕСЛАВ</t>
  </si>
  <si>
    <t>ЗУБОВСКИЙ ВЯЧЕСЛАВ с 26.05.2015 по 27.05.2015</t>
  </si>
  <si>
    <t>105306478</t>
  </si>
  <si>
    <t>ЗУБРИК ДМИТРИЙ</t>
  </si>
  <si>
    <t>ЗУБРИК ДМИТРИЙ с 22.05.2015 по 24.05.2015</t>
  </si>
  <si>
    <t>205304232</t>
  </si>
  <si>
    <t>ЗУБЧЕНКО ИГОРЬ</t>
  </si>
  <si>
    <t>ЗУБЧЕНКО ВИКТОРИЯ с 01.05.2015 по 03.05.2015</t>
  </si>
  <si>
    <t>205310099</t>
  </si>
  <si>
    <t>ИВАНИЦКАЯ ТАТЬЯНА</t>
  </si>
  <si>
    <t>ИВАНИЦКАЯ ТАТЬЯНА СЕРГЕЕВНА с 15.05.2015 по 18.05.2015</t>
  </si>
  <si>
    <t>205308406</t>
  </si>
  <si>
    <t>ИВАНОВ АЛЕКСАНДР</t>
  </si>
  <si>
    <t>ИВАНОВ АЛЕКСАНДР СЕРГЕЕВИЧ с 15.05.2015 по 18.05.2015</t>
  </si>
  <si>
    <t>205307455</t>
  </si>
  <si>
    <t>ИВАНОВ ВЛАДИМИР</t>
  </si>
  <si>
    <t>ИВАНОВ ВЛАДИМИР с 01.05.2015 по 08.05.2015</t>
  </si>
  <si>
    <t>ИВАНОВА ЕЛЕНА с 01.05.2015 по 08.05.2015</t>
  </si>
  <si>
    <t>105306758</t>
  </si>
  <si>
    <t>ИВАНОВ ДЕНИС</t>
  </si>
  <si>
    <t>ИВАНОВ ДЕНИС с 24.05.2015 по 25.05.2015</t>
  </si>
  <si>
    <t>205315433</t>
  </si>
  <si>
    <t>ИВАНОВ ЕВГЕНИЙ</t>
  </si>
  <si>
    <t>ИВАНОВ ЕВГЕНИЙ с 28.05.2015 по 30.05.2015</t>
  </si>
  <si>
    <t>105306669</t>
  </si>
  <si>
    <t>ИВАНОВ КИРИЛЛ</t>
  </si>
  <si>
    <t>ИВАНОВ КИРИЛЛ с 29.05.2015 по 31.05.2015</t>
  </si>
  <si>
    <t>205309496</t>
  </si>
  <si>
    <t>ИВАНОВ ОЛЕГ</t>
  </si>
  <si>
    <t>ИВАНОВ ОЛЕГ с 01.05.2015 по 02.05.2015</t>
  </si>
  <si>
    <t>ТРОФИМ РОДИКА с 01.05.2015 по 02.05.2015</t>
  </si>
  <si>
    <t>ФИЛАТОВА АННА с 01.05.2015 по 02.05.2015</t>
  </si>
  <si>
    <t>205301997</t>
  </si>
  <si>
    <t>ИВАНОВ СЕРГЕЙ</t>
  </si>
  <si>
    <t>ИВАНОВ СЕРГЕЙ с 01.05.2015 по 05.05.2015</t>
  </si>
  <si>
    <t>205306186</t>
  </si>
  <si>
    <t>ИВАНОВА ВЕРА</t>
  </si>
  <si>
    <t>ВЕЛИЧКО ОКСАНА с 09.05.2015 по 11.05.2015</t>
  </si>
  <si>
    <t>205311636</t>
  </si>
  <si>
    <t>ИВАНОВА КСЕНИЯ</t>
  </si>
  <si>
    <t>ИВАНОВ ДЕНИС с 11.05.2015 по 12.05.2015</t>
  </si>
  <si>
    <t>205313861</t>
  </si>
  <si>
    <t>ИВАНОВА М</t>
  </si>
  <si>
    <t>ИВАНОВА МАРИНА с 24.05.2015 по 26.05.2015</t>
  </si>
  <si>
    <t>205306599</t>
  </si>
  <si>
    <t>ИВАНОВА НАДЕЖДА</t>
  </si>
  <si>
    <t>ИВАНОВА НАДЕЖДА с 11.05.2015 по 13.05.2015</t>
  </si>
  <si>
    <t>105301020</t>
  </si>
  <si>
    <t>ИВАНОВА НАТАЛИЯ</t>
  </si>
  <si>
    <t>ИВАНОВА НАТАЛИЯ с 11.05.2015 по 15.05.2015</t>
  </si>
  <si>
    <t>ИВАНОВА НАТАЛИЯ с 15.05.2015 по 17.05.2015</t>
  </si>
  <si>
    <t>205307208</t>
  </si>
  <si>
    <t>ИВАНОВА СВЕТЛАНА</t>
  </si>
  <si>
    <t>ИВАНОВА СВЕТЛАНА ВЛАДИМИРОВН с 11.05.2015 по 18.05.2015</t>
  </si>
  <si>
    <t>205306820</t>
  </si>
  <si>
    <t>ИВАНОВА СТАНИСЛАВА</t>
  </si>
  <si>
    <t>ИВАНОВА СТАНИСЛАВА с 12.05.2015 по 19.05.2015</t>
  </si>
  <si>
    <t>205315471</t>
  </si>
  <si>
    <t>ИВАНЦОВ СЕРГЕЙ</t>
  </si>
  <si>
    <t>ИВАНЦОВ СЕРГЕЙ с 25.05.2015 по 27.05.2015</t>
  </si>
  <si>
    <t>ШАХАНОВ ВЛАДИМИР с 25.05.2015 по 27.05.2015</t>
  </si>
  <si>
    <t>205307606</t>
  </si>
  <si>
    <t>ИВАХ ЕВГЕНИЙ</t>
  </si>
  <si>
    <t>ИВАХ КАРИНА с 16.05.2015 по 17.05.2015</t>
  </si>
  <si>
    <t>105300881</t>
  </si>
  <si>
    <t>ИВИНСКИХ ИГОРЬ</t>
  </si>
  <si>
    <t>ИВИНСКИХ ИГОРЬ с 05.05.2015 по 11.05.2015</t>
  </si>
  <si>
    <t>205307922</t>
  </si>
  <si>
    <t>ИВЛЕВА МАРИНА</t>
  </si>
  <si>
    <t>ИВЛЕВА МАРИНА с 10.05.2015 по 16.05.2015</t>
  </si>
  <si>
    <t>205315059</t>
  </si>
  <si>
    <t>ИВЧЕНКО АНДРЕЙ</t>
  </si>
  <si>
    <t>ИВЧЕНКО АНДРЕЙ с 29.05.2015 по 31.05.2015</t>
  </si>
  <si>
    <t>105307793</t>
  </si>
  <si>
    <t>ИГНАТЕНКО С</t>
  </si>
  <si>
    <t>ХАУСТОВА Ж с 26.05.2015 по 27.05.2015</t>
  </si>
  <si>
    <t>105307746</t>
  </si>
  <si>
    <t>ИГНАТЕНКО СВЕТА</t>
  </si>
  <si>
    <t>ТИХОНОВА ЯНА с 25.05.2015 по 26.05.2015</t>
  </si>
  <si>
    <t>105306799</t>
  </si>
  <si>
    <t>ИГНАТЕНКО СВЕТЛАНА</t>
  </si>
  <si>
    <t>ИГНАТЕНКО СВЕТЛАНА с 24.05.2015 по 25.05.2015</t>
  </si>
  <si>
    <t>105307272</t>
  </si>
  <si>
    <t>ИГНАТОВ АНДРЕЙ</t>
  </si>
  <si>
    <t>ИГНАТОВ АНДРЕЙ с 27.05.2015 по 29.05.2015</t>
  </si>
  <si>
    <t>205313003</t>
  </si>
  <si>
    <t>ИГОШИНА ЮЛИЯ</t>
  </si>
  <si>
    <t>ИГОШИНА ЮЛИЯ с 29.05.2015 по 31.05.2015</t>
  </si>
  <si>
    <t>205301543</t>
  </si>
  <si>
    <t>ИЖОЙКИН НИКОЛАЙ</t>
  </si>
  <si>
    <t>ИЖОЙКИН НИКОЛАЙ с 16.05.2015 по 26.05.2015</t>
  </si>
  <si>
    <t>205308768</t>
  </si>
  <si>
    <t>ИЗМАЛКОВ АНТОН</t>
  </si>
  <si>
    <t>ИЗМАЛКОВ АНТОН с 29.05.2015 по 31.05.2015</t>
  </si>
  <si>
    <t>205303094</t>
  </si>
  <si>
    <t>ИЗОТОВ ДМИТРИЙ</t>
  </si>
  <si>
    <t>ИЗОТОВ ДМИТРИЙ с 15.05.2015 по 25.05.2015</t>
  </si>
  <si>
    <t>205303716</t>
  </si>
  <si>
    <t>ИЛЬИН АЛЕКСАНДР</t>
  </si>
  <si>
    <t>ИЛЬИН АЛЕКСАНДР с 12.05.2015 по 16.05.2015</t>
  </si>
  <si>
    <t>205312384</t>
  </si>
  <si>
    <t>ИЛЬИН ВЛАДИСЛАВ</t>
  </si>
  <si>
    <t>ИЛЬИН ВЛАДИСЛАВ с 17.05.2015 по 22.05.2015</t>
  </si>
  <si>
    <t>105303400</t>
  </si>
  <si>
    <t>ИЛЬИНСКАЯ СВЕТЛАНА</t>
  </si>
  <si>
    <t>ИЛЬИНСКАЯ СВЕТЛАНА с 23.05.2015 по 31.05.2015</t>
  </si>
  <si>
    <t>205314309</t>
  </si>
  <si>
    <t>ИЛЬЧЕНКО ДМИТРИЙ</t>
  </si>
  <si>
    <t>ИЛЬЧЕНКО МАРИНА с 24.05.2015 по 25.05.2015</t>
  </si>
  <si>
    <t>205308454</t>
  </si>
  <si>
    <t>ИЛЬЧЕНКО МАРИНА</t>
  </si>
  <si>
    <t>ИЛЬЧЕНКО МАРИНА с 19.05.2015 по 24.05.2015</t>
  </si>
  <si>
    <t>205300832</t>
  </si>
  <si>
    <t>ИЛЬЧЕНКО МАРИЯ</t>
  </si>
  <si>
    <t>ДЯДЮШКИНА ЛЮБОВЬ с 01.05.2015 по 05.05.2015</t>
  </si>
  <si>
    <t>105300637</t>
  </si>
  <si>
    <t>ИЛЮГИН РОМАН</t>
  </si>
  <si>
    <t>ИЛЮГИН РОМАН с 12.05.2015 по 17.05.2015</t>
  </si>
  <si>
    <t>СИДОРОВ СЕРГЕЙ с 12.05.2015 по 17.05.2015</t>
  </si>
  <si>
    <t>205304150</t>
  </si>
  <si>
    <t>ИНТЯПИНА ЛАРИСА</t>
  </si>
  <si>
    <t>ИНТЯПИНА ЛАРИСА с 02.05.2015 по 03.05.2015</t>
  </si>
  <si>
    <t>205250500</t>
  </si>
  <si>
    <t>ИПАТОВ ВЛАДИМИР</t>
  </si>
  <si>
    <t>ИПАТОВ ВЛАДИМИР с 01.05.2015 по 02.05.2015</t>
  </si>
  <si>
    <t>ИПАТОВ ВЛАДИМИР с 26.04.2015 по 01.05.2015</t>
  </si>
  <si>
    <t>105300710</t>
  </si>
  <si>
    <t>ИРЕВЛИН МАКСИМ</t>
  </si>
  <si>
    <t>ИРЕВЛИН МАКСИМ с 08.05.2015 по 10.05.2015</t>
  </si>
  <si>
    <t>205300595</t>
  </si>
  <si>
    <t>ИСАЕВ АЛЕКСЕЙ</t>
  </si>
  <si>
    <t>ИСАЕВ АЛЕКСЕЙ с 06.05.2015 по 13.05.2015</t>
  </si>
  <si>
    <t>205253450</t>
  </si>
  <si>
    <t>ИСКОРЕНКОВ АЛЕКСЕЙ</t>
  </si>
  <si>
    <t>ИСКОРЕНКОВ АЛЕКСЕЙ с 01.05.2015 по 03.05.2015</t>
  </si>
  <si>
    <t>ИСКОРЕНКОВ АЛЕКСЕЙ с 30.04.2015 по 01.05.2015</t>
  </si>
  <si>
    <t>205300307</t>
  </si>
  <si>
    <t>КАБАКОВА ЕЛЕНА</t>
  </si>
  <si>
    <t>КАБАКОВА ЕЛЕНА с 01.05.2015 по 05.05.2015</t>
  </si>
  <si>
    <t>КУРАЧЕНКО ОЛЕГ с 01.05.2015 по 05.05.2015</t>
  </si>
  <si>
    <t>205300956</t>
  </si>
  <si>
    <t>КАБАЛИН ВЯЧЕСЛАВ</t>
  </si>
  <si>
    <t>КАБАЛИН ВЯЧЕСЛАВ с 17.05.2015 по 23.05.2015</t>
  </si>
  <si>
    <t>105300396</t>
  </si>
  <si>
    <t>КАВРУК ЕЛЕНА</t>
  </si>
  <si>
    <t>ГНЕДАШ ЮРИЙ с 01.05.2015 по 04.05.2015</t>
  </si>
  <si>
    <t>105300402</t>
  </si>
  <si>
    <t>КАВРУК ЮЛИЯ</t>
  </si>
  <si>
    <t>КАВРУК ЮЛИЯ с 02.05.2015 по 04.05.2015</t>
  </si>
  <si>
    <t>205309046</t>
  </si>
  <si>
    <t>КАЖЕКИНА ТАТЬЯНА</t>
  </si>
  <si>
    <t>КАЖЕКИНА ТАТЬЯНА с 06.05.2015 по 08.05.2015</t>
  </si>
  <si>
    <t>205313325</t>
  </si>
  <si>
    <t>КАЗАКОВА ОЛЬГА</t>
  </si>
  <si>
    <t>КАЗАКОВ АЛЕКСЕЙ с 29.05.2015 по 31.05.2015</t>
  </si>
  <si>
    <t>205308240</t>
  </si>
  <si>
    <t>КАЗАНОВА ЮЛИЯ</t>
  </si>
  <si>
    <t>КАЗАНОВА ЮЛИЯ АНАТОЛЬ с 04.05.2015 по 09.05.2015</t>
  </si>
  <si>
    <t>205310744</t>
  </si>
  <si>
    <t>КАЗАРИНА ЕЛЕНА</t>
  </si>
  <si>
    <t>КРАСНОПЕРОВ ДМИТРИЙ с 14.05.2015 по 17.05.2015</t>
  </si>
  <si>
    <t>105300718</t>
  </si>
  <si>
    <t>КАЗАРЬЯНЦ ВАРТАН</t>
  </si>
  <si>
    <t>КЗАРЬЯНЦ ВАРТАН с 06.05.2015 по 10.05.2015</t>
  </si>
  <si>
    <t>105302205</t>
  </si>
  <si>
    <t>КАЗБЕКОВ КАЗБЕК</t>
  </si>
  <si>
    <t>КАЗБЕКОВ КАЗБЕК с 07.05.2015 по 09.05.2015</t>
  </si>
  <si>
    <t>105301258</t>
  </si>
  <si>
    <t>КАЗНАЧЕЕВА ДАРЬЯ</t>
  </si>
  <si>
    <t>КАЗНАЧЕЕВА ДАРЬЯ с 12.05.2015 по 15.05.2015</t>
  </si>
  <si>
    <t>205307811</t>
  </si>
  <si>
    <t>КАЛАШНИКОВА АННА</t>
  </si>
  <si>
    <t>КАЛАШНИКОВА АННА НИКОЛАЕВНА с 10.05.2015 по 16.05.2015</t>
  </si>
  <si>
    <t>205315139</t>
  </si>
  <si>
    <t>КАЛАШНИКОВА ВИКТОРИЯ</t>
  </si>
  <si>
    <t>ЗАХАРОВ ВЛАДИМИР с 24.05.2015 по 25.05.2015</t>
  </si>
  <si>
    <t>205303308</t>
  </si>
  <si>
    <t>КАЛАШНИКОВА ТАТЬЯНА</t>
  </si>
  <si>
    <t>ГОРБУНОВА НИНА с 15.05.2015 по 22.05.2015</t>
  </si>
  <si>
    <t>205307674</t>
  </si>
  <si>
    <t>КАЛИНИН ДЕНИС</t>
  </si>
  <si>
    <t>КАЛИНИН ДЕНИС с 01.05.2015 по 08.05.2015</t>
  </si>
  <si>
    <t>105300705</t>
  </si>
  <si>
    <t>КАЛИСТРАТОВ ВАСИЛИЙ</t>
  </si>
  <si>
    <t>КАЛИСТРАТОВА ТАТЬЯНА с 08.05.2015 по 10.05.2015</t>
  </si>
  <si>
    <t>105304020</t>
  </si>
  <si>
    <t>КАЛМЫКОВА АЛИНА</t>
  </si>
  <si>
    <t>КАЛМЫКОВА АЛИНА с 14.05.2015 по 15.05.2015</t>
  </si>
  <si>
    <t>105305802</t>
  </si>
  <si>
    <t>КАЛМЫКОВА АЛИНА с 19.05.2015 по 21.05.2015</t>
  </si>
  <si>
    <t>205311963</t>
  </si>
  <si>
    <t>КАЛМЫКОВА АЛИСА</t>
  </si>
  <si>
    <t>КАЛМЫКОВ ЕВГЕНИЙ с 16.05.2015 по 18.05.2015</t>
  </si>
  <si>
    <t>205307971</t>
  </si>
  <si>
    <t>КАЛМЫКОВА АНГЕЛИНА</t>
  </si>
  <si>
    <t>КАЛМЫКОВА АНГЕЛИНА с 07.05.2015 по 09.05.2015</t>
  </si>
  <si>
    <t>205303537</t>
  </si>
  <si>
    <t>КАЛМЫКОВА АНГЕЛИНА с 09.05.2015 по 11.05.2015</t>
  </si>
  <si>
    <t>205311974</t>
  </si>
  <si>
    <t>КАЛМЫКОВА КСЕНИЯ</t>
  </si>
  <si>
    <t>КАЛМЫКОВ АЛЕКСАНДР с 16.05.2015 по 18.05.2015</t>
  </si>
  <si>
    <t>205300859</t>
  </si>
  <si>
    <t>КАЛУГЯН ГАЛИНА</t>
  </si>
  <si>
    <t>КАЛУГЯН ГАЛИНА ВАРТЕРОСОВНА с 01.05.2015 по 04.05.2015</t>
  </si>
  <si>
    <t>205300575</t>
  </si>
  <si>
    <t>КАМАЛЕТДИНОВА ИРИНА</t>
  </si>
  <si>
    <t>КАМАЛЕТДИНОВА ИРИНА с 06.05.2015 по 10.05.2015</t>
  </si>
  <si>
    <t>205315062</t>
  </si>
  <si>
    <t>КАМАЛИЕВА КРИСТИНА</t>
  </si>
  <si>
    <t>КАМАЛИЕВА КРИСТИНА с 24.05.2015 по 26.05.2015</t>
  </si>
  <si>
    <t>КАМАЛИЕВА СОФЬЯ с 24.05.2015 по 26.05.2015</t>
  </si>
  <si>
    <t>205308470</t>
  </si>
  <si>
    <t>КАМАЛИЕВА СОФИЯ</t>
  </si>
  <si>
    <t>КАМАЛИЕВ ТИМУР МАРАТОВИЧ с 15.05.2015 по 17.05.2015</t>
  </si>
  <si>
    <t>205308232</t>
  </si>
  <si>
    <t>КАМАЛИЕВА ТИМУР</t>
  </si>
  <si>
    <t>КАМАЛИЕВА СОФИЯ МАРАТОВНА с 15.05.2015 по 17.05.2015</t>
  </si>
  <si>
    <t>205303160</t>
  </si>
  <si>
    <t>КАМЕНСКАЯ СВЕТЛАНА</t>
  </si>
  <si>
    <t>КАМЕНСКАЯ СВЕТЛАНА ВИКТОРОВНА с 15.05.2015 по 18.05.2015</t>
  </si>
  <si>
    <t>205304690</t>
  </si>
  <si>
    <t>КАН НИКОЛАЙ</t>
  </si>
  <si>
    <t>КАН НИКОЛАЙ с 01.05.2015 по 04.05.2015</t>
  </si>
  <si>
    <t>205305251</t>
  </si>
  <si>
    <t>КАНАШКИН СЕРГЕЙ</t>
  </si>
  <si>
    <t>КАНАШКИН СЕРГЕЙ с 01.05.2015 по 03.05.2015</t>
  </si>
  <si>
    <t>205313856</t>
  </si>
  <si>
    <t>КАНЦЕВА ЛАРИСА</t>
  </si>
  <si>
    <t>КАНЦЕВА ЛАРИСА с 23.05.2015 по 30.05.2015</t>
  </si>
  <si>
    <t>205311933</t>
  </si>
  <si>
    <t>КАПУСТИНА ЕЛИЗАВЕТА</t>
  </si>
  <si>
    <t>КАПУСТИНА ЕЛИЗАВЕТА с 18.05.2015 по 25.05.2015</t>
  </si>
  <si>
    <t>205305858</t>
  </si>
  <si>
    <t>КАРАИВАНОВ ИВАН</t>
  </si>
  <si>
    <t>КАРАИВАНОВ ИВАН с 01.05.2015 по 10.05.2015</t>
  </si>
  <si>
    <t>105306719</t>
  </si>
  <si>
    <t>КАРАСЮКОВ АЛЕКСАНДР</t>
  </si>
  <si>
    <t>КАРАСЮКОВ АЛЕКСАНДР с 23.05.2015 по 24.05.2015</t>
  </si>
  <si>
    <t>205300209</t>
  </si>
  <si>
    <t>КАРЛУТОВА ОЛЬГА</t>
  </si>
  <si>
    <t>КАРЛУТОВ ЮРИЙ с 01.05.2015 по 05.05.2015</t>
  </si>
  <si>
    <t>205313665</t>
  </si>
  <si>
    <t>КАРПЕНКО ИРИНА</t>
  </si>
  <si>
    <t>КАРПЕНКО ИРИНА с 22.05.2015 по 24.05.2015</t>
  </si>
  <si>
    <t>205311513</t>
  </si>
  <si>
    <t>КАРПУХИН АЛЕКСЕЙ</t>
  </si>
  <si>
    <t>КАРПУХИН АЛЕКСЕЙ с 13.05.2015 по 15.05.2015</t>
  </si>
  <si>
    <t>205300395</t>
  </si>
  <si>
    <t>КАРТАШОВ ЭДУАРД</t>
  </si>
  <si>
    <t>КАРТАШОВА ИНЕССА с 01.05.2015 по 04.05.2015</t>
  </si>
  <si>
    <t>205306509</t>
  </si>
  <si>
    <t>КАРТАШОВА ЕКАТЕРИНА</t>
  </si>
  <si>
    <t>КАРТАШОВ АРТЕМ с 13.05.2015 по 19.05.2015</t>
  </si>
  <si>
    <t>205300316</t>
  </si>
  <si>
    <t>КАРЦЕВ АЛЕКСЕЙ</t>
  </si>
  <si>
    <t>КАРЦЕВ АЛЕКСЕЙ с 16.05.2015 по 20.05.2015</t>
  </si>
  <si>
    <t>205308004</t>
  </si>
  <si>
    <t>КАСАТКИН ПАВЕЛ</t>
  </si>
  <si>
    <t>КАСАТКИН ПАВЕЛ с 13.05.2015 по 16.05.2015</t>
  </si>
  <si>
    <t>205310001</t>
  </si>
  <si>
    <t>КАСАТКИН ЮРИЙ</t>
  </si>
  <si>
    <t>КАСАТКИН ЮРИЙ с 04.05.2015 по 07.05.2015</t>
  </si>
  <si>
    <t>205305108</t>
  </si>
  <si>
    <t>КАСТОВ ГЕННАДИЙ</t>
  </si>
  <si>
    <t>КАСТРОВ ГЕННАДИЙ с 07.05.2015 по 11.05.2015</t>
  </si>
  <si>
    <t>205310460</t>
  </si>
  <si>
    <t>КАСЬБАНОВ ПАВЕЛ</t>
  </si>
  <si>
    <t>КАСЬБАНОВ ПАВЕЛ с 16.05.2015 по 17.05.2015</t>
  </si>
  <si>
    <t>205309301</t>
  </si>
  <si>
    <t>КАТКОВА ТАТЬЯНА</t>
  </si>
  <si>
    <t>КАТКОВА ТАТЬЯНА с 05.05.2015 по 09.05.2015</t>
  </si>
  <si>
    <t>205306535</t>
  </si>
  <si>
    <t>КАТКОВСКАЯ НАДЕЖДА</t>
  </si>
  <si>
    <t>БЛАМ НАТАЛЬЯ с 05.05.2015 по 14.05.2015</t>
  </si>
  <si>
    <t>КОРНЕЕВА АЛЕКСАНДРА с 05.05.2015 по 14.05.2015</t>
  </si>
  <si>
    <t>МОИСЕЕВ ДАНИЛА с 05.05.2015 по 14.05.2015</t>
  </si>
  <si>
    <t>ТЕРЕХОВ АЛЕКСАНДР с 05.05.2015 по 14.05.2015</t>
  </si>
  <si>
    <t>205308599</t>
  </si>
  <si>
    <t>КАФТАЕВА ЕЛЕНА</t>
  </si>
  <si>
    <t>КАФТАЕВА ЕЛЕНА с 16.05.2015 по 22.05.2015</t>
  </si>
  <si>
    <t>205310595</t>
  </si>
  <si>
    <t>КАЧАЛОВ СЕРГЕЙ</t>
  </si>
  <si>
    <t>КАЧАЛОВ СЕРГЕЙ с 29.05.2015 по 31.05.2015</t>
  </si>
  <si>
    <t>205310121</t>
  </si>
  <si>
    <t>КАЧАН МИХАИЛ</t>
  </si>
  <si>
    <t>КАЧАН МИХАИЛ с 12.05.2015 по 22.05.2015</t>
  </si>
  <si>
    <t>205309331</t>
  </si>
  <si>
    <t>КАШАЙКИН АНДРЕЙ</t>
  </si>
  <si>
    <t>КАШАЙКИН АНДРЕЙ с 04.05.2015 по 09.05.2015</t>
  </si>
  <si>
    <t>205302384</t>
  </si>
  <si>
    <t>КАШИРИНА ЕЛЕНА</t>
  </si>
  <si>
    <t>КАШИРИНА ЕЛЕНА с 10.05.2015 по 16.05.2015</t>
  </si>
  <si>
    <t>105300792</t>
  </si>
  <si>
    <t>КАШИРИНА ТАТЬЯНА</t>
  </si>
  <si>
    <t>КАШИРИНА ТАТЬЯНА с 01.05.2015 по 04.05.2015</t>
  </si>
  <si>
    <t>205309443</t>
  </si>
  <si>
    <t>КВАСКОВА ОЛЕСЯ</t>
  </si>
  <si>
    <t>КВАСКОВА ОЛЕСЯ с 05.05.2015 по 10.05.2015</t>
  </si>
  <si>
    <t>205306490</t>
  </si>
  <si>
    <t>КВАСНЕВСКАЯ СВЕТЛАНА</t>
  </si>
  <si>
    <t>КВАСНЕВСКАЯ СВЕТЛАНА с 09.05.2015 по 11.05.2015</t>
  </si>
  <si>
    <t>205310027</t>
  </si>
  <si>
    <t>КЕБА АНАСТАСИЯ</t>
  </si>
  <si>
    <t>КЕБА АНАСТАСИЯ ВАЛЕРЬЕВНА с 04.05.2015 по 06.05.2015</t>
  </si>
  <si>
    <t>205310022</t>
  </si>
  <si>
    <t>КЕБА ВАЛЕРИЙ</t>
  </si>
  <si>
    <t>КЕБА ВАЛЕРИЙ БОРИСОВИЧ с 04.05.2015 по 06.05.2015</t>
  </si>
  <si>
    <t>205310608</t>
  </si>
  <si>
    <t>КЕКАЛО АНАСТАСИЯ</t>
  </si>
  <si>
    <t>ПАНКОВ АНДРЕЙ с 22.05.2015 по 24.05.2015</t>
  </si>
  <si>
    <t>205314334</t>
  </si>
  <si>
    <t>КЕРИМОВ АРТУР</t>
  </si>
  <si>
    <t>КЕРИМОВ АРТУР с 26.05.2015 по 30.05.2015</t>
  </si>
  <si>
    <t>205311430</t>
  </si>
  <si>
    <t>КЕТАЗОВА АНАСТАСИЯ</t>
  </si>
  <si>
    <t>АНТИПОВА ТАТЬЯНА с 16.05.2015 по 18.05.2015</t>
  </si>
  <si>
    <t>205300405</t>
  </si>
  <si>
    <t>КИЗЬКО ВЛАДИМИР</t>
  </si>
  <si>
    <t>КИЗЬКО ВЛАДИМИР ВЛАДИМИРОВИ с 08.05.2015 по 11.05.2015</t>
  </si>
  <si>
    <t>205308302</t>
  </si>
  <si>
    <t>КИКОТЬ ЮЛИЯ</t>
  </si>
  <si>
    <t>КИКОТЬ ВИКТОР с 04.05.2015 по 08.05.2015</t>
  </si>
  <si>
    <t>205306088</t>
  </si>
  <si>
    <t>КИКОТЬ ВИКТОР с 28.05.2015 по 31.05.2015</t>
  </si>
  <si>
    <t>205314543</t>
  </si>
  <si>
    <t>КИЛИНА АННА</t>
  </si>
  <si>
    <t>КИЛИНА АННА с 23.05.2015 по 29.05.2015</t>
  </si>
  <si>
    <t>205312362</t>
  </si>
  <si>
    <t>КИЛЬЯН ЛЮДМИЛА</t>
  </si>
  <si>
    <t>СОЛОВЬЕВ ЯРОСЛАВ с 29.05.2015 по 31.05.2015</t>
  </si>
  <si>
    <t>205314178</t>
  </si>
  <si>
    <t>КИПА АЛЕКСАНДР</t>
  </si>
  <si>
    <t>КИПА АЛЕКСАНДР с 19.05.2015 по 23.05.2015</t>
  </si>
  <si>
    <t>205314192</t>
  </si>
  <si>
    <t>КИПА РОМАН</t>
  </si>
  <si>
    <t>КИПА РОМАН с 19.05.2015 по 22.05.2015</t>
  </si>
  <si>
    <t>205308367</t>
  </si>
  <si>
    <t>КИРЕЕВ МИХАИЛ</t>
  </si>
  <si>
    <t>КИРЕЕВ МИХАИЛ с 07.05.2015 по 10.05.2015</t>
  </si>
  <si>
    <t>205309845</t>
  </si>
  <si>
    <t>КИРИЕНКО ДЕНИС</t>
  </si>
  <si>
    <t>КИРИЕНКО ДЕНИС с 13.05.2015 по 16.05.2015</t>
  </si>
  <si>
    <t>105301054</t>
  </si>
  <si>
    <t>КИРИЛЛОВ ИГОРЬ</t>
  </si>
  <si>
    <t>КИРИЛЛОВ ИГОРЬ с 16.05.2015 по 19.05.2015</t>
  </si>
  <si>
    <t>205315162</t>
  </si>
  <si>
    <t>КИРИЧЕНКО НАТАЛЬЯ</t>
  </si>
  <si>
    <t>КИРИЧЕНКО НАТАЛЬЯ с 25.05.2015 по 26.05.2015</t>
  </si>
  <si>
    <t>105303296</t>
  </si>
  <si>
    <t>КИСЕЛЕВ ДМИТРИЙ</t>
  </si>
  <si>
    <t>КИСЕЛЕВ ДМИТРИЙ НИКОЛАЕВИЧ с 12.05.2015 по 15.05.2015</t>
  </si>
  <si>
    <t>105306190</t>
  </si>
  <si>
    <t>КИСЕЛЕВ ДМИТРИЙ НИКОЛАЕВИЧ с 21.05.2015 по 22.05.2015</t>
  </si>
  <si>
    <t>205313764</t>
  </si>
  <si>
    <t>КИСТЕНЕВА ОЛЬГА</t>
  </si>
  <si>
    <t>КИСТЕНЕВА ВАЛЕНТИНА с 26.05.2015 по 29.05.2015</t>
  </si>
  <si>
    <t>205306981</t>
  </si>
  <si>
    <t>КИШОЯН ЭММА</t>
  </si>
  <si>
    <t>КИШОЯН ЭММА с 09.05.2015 по 11.05.2015</t>
  </si>
  <si>
    <t>105308600</t>
  </si>
  <si>
    <t>КИЯШКИНА ЮЛИЯ</t>
  </si>
  <si>
    <t>КИЯШКИНА ЮЛИЯ с 29.05.2015 по 30.05.2015</t>
  </si>
  <si>
    <t>205307747</t>
  </si>
  <si>
    <t>КЛЕКОВКИН АЛЕКСАНДР</t>
  </si>
  <si>
    <t>КЛЕКОВКИНА НАДЕЖДА ЮРЬЕВНА с 08.05.2015 по 10.05.2015</t>
  </si>
  <si>
    <t>205302929</t>
  </si>
  <si>
    <t>КЛЕМЕНКОВА ЛЮДМИЛА</t>
  </si>
  <si>
    <t>КЛЕМЕНКОВА ЛЮДМИЛА с 20.05.2015 по 27.05.2015</t>
  </si>
  <si>
    <t>205250551</t>
  </si>
  <si>
    <t>КЛЕНКО СЕРГЕЙ</t>
  </si>
  <si>
    <t>КЛЕНКО ЕЛЕНА с 01.05.2015 по 08.05.2015</t>
  </si>
  <si>
    <t>КЛЕНКО ЕЛЕНА с 30.04.2015 по 01.05.2015</t>
  </si>
  <si>
    <t>КЛЕНКО СЕРГЕЙ с 01.05.2015 по 08.05.2015</t>
  </si>
  <si>
    <t>КЛЕНКО СЕРГЕЙ с 30.04.2015 по 01.05.2015</t>
  </si>
  <si>
    <t>205307668</t>
  </si>
  <si>
    <t>КЛЕПИКОВ НИКОЛАЙ</t>
  </si>
  <si>
    <t>КЛЕПИКОВ НИКОЛАЙ НИКОЛАЕВИЧ с 09.05.2015 по 11.05.2015</t>
  </si>
  <si>
    <t>105305673</t>
  </si>
  <si>
    <t>КЛЕШНИНА ЕКАТЕРИНА</t>
  </si>
  <si>
    <t>КЛЕШНИНА ЕКАТЕРИНА с 19.05.2015 по 21.05.2015</t>
  </si>
  <si>
    <t>105306014</t>
  </si>
  <si>
    <t>КЛЕШНИНА ЕКАТЕРИНА с 21.05.2015 по 22.05.2015</t>
  </si>
  <si>
    <t>105306475</t>
  </si>
  <si>
    <t>КЛЕШНИНА ЕКАТЕРИНА с 22.05.2015 по 23.05.2015</t>
  </si>
  <si>
    <t>105307674</t>
  </si>
  <si>
    <t>КЛИМАШЕВСКИЙ АНДРЕЙ</t>
  </si>
  <si>
    <t>КЛИМАШЕВСКИЙ АНДРЕЙ с 27.05.2015 по 29.05.2015</t>
  </si>
  <si>
    <t>205314845</t>
  </si>
  <si>
    <t>КЛИМЕНКО АЛЕКСАНДР</t>
  </si>
  <si>
    <t>КЛИМЕНКО АЛЕКСАНДР с 25.05.2015 по 27.05.2015</t>
  </si>
  <si>
    <t>205308533</t>
  </si>
  <si>
    <t>КЛИМЕНКО АННА</t>
  </si>
  <si>
    <t>КЛИМЕНКО АННА с 16.05.2015 по 17.05.2015</t>
  </si>
  <si>
    <t>105300320</t>
  </si>
  <si>
    <t>КЛИМЕНКО ИННА</t>
  </si>
  <si>
    <t>КЛИМЕНКО ИННА с 09.05.2015 по 11.05.2015</t>
  </si>
  <si>
    <t>105300382</t>
  </si>
  <si>
    <t>КЛИМЕНКО ТАТЬЯНА</t>
  </si>
  <si>
    <t>КЛИМЕНКО ТАТЯНА с 09.05.2015 по 11.05.2015</t>
  </si>
  <si>
    <t>205250247</t>
  </si>
  <si>
    <t>КЛИМОВ СТАНИСЛАВ</t>
  </si>
  <si>
    <t>24.04.2015</t>
  </si>
  <si>
    <t>КЛИМОВ СТАНИСЛАВ с 24.04.2015 по 01.05.2015</t>
  </si>
  <si>
    <t>205300386</t>
  </si>
  <si>
    <t>КЛИМОВ СТАНИСЛАВ с 01.05.2015 по 10.05.2015</t>
  </si>
  <si>
    <t>205313575</t>
  </si>
  <si>
    <t>КЛИМОВА ЕВГЕНИЯ</t>
  </si>
  <si>
    <t>КЛИМОВА ЕВГЕНИЯ с 20.05.2015 по 22.05.2015</t>
  </si>
  <si>
    <t>105306674</t>
  </si>
  <si>
    <t>КЛИМОВА ЕВГЕНИЯ с 22.05.2015 по 25.05.2015</t>
  </si>
  <si>
    <t>105307185</t>
  </si>
  <si>
    <t>КЛИМОВА ЕВГЕНИЯ с 25.05.2015 по 29.05.2015</t>
  </si>
  <si>
    <t>105301224</t>
  </si>
  <si>
    <t>КЛИМОВА ТАТЬЯНА</t>
  </si>
  <si>
    <t>КЛИМОВА ТАТЬЯНА с 13.05.2015 по 16.05.2015</t>
  </si>
  <si>
    <t>205310994</t>
  </si>
  <si>
    <t>КНУТ МАРИНА</t>
  </si>
  <si>
    <t>КНУТ МАРИНА АНДРЕЕВНА с 12.05.2015 по 15.05.2015</t>
  </si>
  <si>
    <t>205314393</t>
  </si>
  <si>
    <t>КНЯЗЕВ ВЯЧЕСЛАВ</t>
  </si>
  <si>
    <t>КНЯЗЕВ ВЯЧЕСЛАВ с 22.05.2015 по 24.05.2015</t>
  </si>
  <si>
    <t>105305496</t>
  </si>
  <si>
    <t>КНЯЗЕВА ТАТЬЯНА</t>
  </si>
  <si>
    <t>КНЯЗЕВ АНДРЕЙ с 17.05.2015 по 18.05.2015</t>
  </si>
  <si>
    <t>205301121</t>
  </si>
  <si>
    <t>КОБЗЕВ ДМИТРИЙ</t>
  </si>
  <si>
    <t>КОБЗЕВ ДМИТРИЙ с 05.05.2015 по 11.05.2015</t>
  </si>
  <si>
    <t>105305868</t>
  </si>
  <si>
    <t>КОВАЛЕВ ИВАН</t>
  </si>
  <si>
    <t>КОВАЛЕВ ИВАН с 19.05.2015 по 22.05.2015</t>
  </si>
  <si>
    <t>105306316</t>
  </si>
  <si>
    <t>КОВАЛЕВ ИВАН с 22.05.2015 по 24.05.2015</t>
  </si>
  <si>
    <t>205310219</t>
  </si>
  <si>
    <t>КОВАЛЕВА ЛАРИСА</t>
  </si>
  <si>
    <t>КОВАЛЕВА ЛАРИСА с 16.05.2015 по 20.05.2015</t>
  </si>
  <si>
    <t>МЯЧИНА ИРИНА с 16.05.2015 по 20.05.2015</t>
  </si>
  <si>
    <t>205309626</t>
  </si>
  <si>
    <t>КОВАЛЕВА МАРИЯ</t>
  </si>
  <si>
    <t>КОВАЛЕВА МАРИЯ с 01.05.2015 по 02.05.2015</t>
  </si>
  <si>
    <t>205313323</t>
  </si>
  <si>
    <t>КОВАЛЕВА ОЛЬГА</t>
  </si>
  <si>
    <t>КОВАЛЕНКО ОЛЬГА с 18.05.2015 по 22.05.2015</t>
  </si>
  <si>
    <t>205301639</t>
  </si>
  <si>
    <t>КОВАЛЕНКО ТАТЬЯНА</t>
  </si>
  <si>
    <t>КОВАЛЕНКО ТАТЬЯНА с 09.05.2015 по 11.05.2015</t>
  </si>
  <si>
    <t>205311608</t>
  </si>
  <si>
    <t>КОВАЛЕНКО АЛЕКСЕЙ с 12.05.2015 по 15.05.2015</t>
  </si>
  <si>
    <t>205307219</t>
  </si>
  <si>
    <t>КОВАЛЕНКО ЮЛИЯ</t>
  </si>
  <si>
    <t>КОВАЛЕНКО ДМИТРИЙ с 29.05.2015 по 31.05.2015</t>
  </si>
  <si>
    <t>205301254</t>
  </si>
  <si>
    <t>КОВАЛЬЧУК СЕМЕН</t>
  </si>
  <si>
    <t>КОВАЛЬЧУК СЕМЕН ВИКТОРОВИЧ с 10.05.2015 по 18.05.2015</t>
  </si>
  <si>
    <t>205303059</t>
  </si>
  <si>
    <t>КОВАЛЬЧУК АННА</t>
  </si>
  <si>
    <t>КОВАЛЬЧУК СЕРГЕЙ ВЛАДИМИРОВИЧ с 15.05.2015 по 22.05.2015</t>
  </si>
  <si>
    <t>205309161</t>
  </si>
  <si>
    <t>КОВИН ЕВГЕНИЙ</t>
  </si>
  <si>
    <t>КОВИН ЕВГЕНИЙ с 04.05.2015 по 06.05.2015</t>
  </si>
  <si>
    <t>205312952</t>
  </si>
  <si>
    <t>КОВИН ЕВГЕНИЙ с 17.05.2015 по 19.05.2015</t>
  </si>
  <si>
    <t>ГЛЕБОВ ВЛАДИМИР с 17.05.2015 по 19.05.2015</t>
  </si>
  <si>
    <t>105300635</t>
  </si>
  <si>
    <t>КОВТУН ВИТАЛИЙ</t>
  </si>
  <si>
    <t>КОВТУН ВИТАЛИЙ с 11.05.2015 по 14.05.2015</t>
  </si>
  <si>
    <t>105300263</t>
  </si>
  <si>
    <t>КОВТУН СВЕТЛАНА</t>
  </si>
  <si>
    <t>КОВТУН СВЕТЛАНА с 17.05.2015 по 22.05.2015</t>
  </si>
  <si>
    <t>105306053</t>
  </si>
  <si>
    <t>КОВТУН СЕРГЕЙ</t>
  </si>
  <si>
    <t>КОВТУН СЕРГЕЙ с 24.05.2015 по 28.05.2015</t>
  </si>
  <si>
    <t>105305808</t>
  </si>
  <si>
    <t>КОВТУНОВА СВЕТЛАНА</t>
  </si>
  <si>
    <t>КОВТУНОВА ЕЛЕНА с 26.05.2015 по 27.05.2015</t>
  </si>
  <si>
    <t>105307303</t>
  </si>
  <si>
    <t>КОВЫНЕВ НИКОЛАЙ</t>
  </si>
  <si>
    <t>КОВЫНЕВ НИКОЛАЙ с 27.05.2015 по 29.05.2015</t>
  </si>
  <si>
    <t>205300549</t>
  </si>
  <si>
    <t>КОЖИКИНА М</t>
  </si>
  <si>
    <t>КОЖИХИНА МАРИЯ с 01.05.2015 по 10.05.2015</t>
  </si>
  <si>
    <t>205312994</t>
  </si>
  <si>
    <t>КОЖУШКО НИКОЛАЙ</t>
  </si>
  <si>
    <t>ИЛЬИНОВА КСЕНИЯ с 22.05.2015 по 24.05.2015</t>
  </si>
  <si>
    <t>205314070</t>
  </si>
  <si>
    <t>КОЗИЦЫН АРСЕНИЙ</t>
  </si>
  <si>
    <t>ВААЛЬ АННА с 19.05.2015 по 21.05.2015</t>
  </si>
  <si>
    <t>205313516</t>
  </si>
  <si>
    <t>КОЗЛОВ АЛЕКСЕЙ</t>
  </si>
  <si>
    <t>КОЗЛОВ АЛЕКСЕЙ с 18.05.2015 по 21.05.2015</t>
  </si>
  <si>
    <t>105307482</t>
  </si>
  <si>
    <t>КОЗЛОВ АНДРЕЙ</t>
  </si>
  <si>
    <t>КОЗЛОВ АНДРЕЙ с 26.05.2015 по 28.05.2015</t>
  </si>
  <si>
    <t>205303374</t>
  </si>
  <si>
    <t>КОЗЛОВ АНТОН</t>
  </si>
  <si>
    <t>КОЗЛОВА ТАТЬЯНА с 13.05.2015 по 17.05.2015</t>
  </si>
  <si>
    <t>205307895</t>
  </si>
  <si>
    <t>КОЗЛОВ ДМИТРИЙ</t>
  </si>
  <si>
    <t>КОЗЛОВ ДМИТРИЙ с 01.05.2015 по 03.05.2015</t>
  </si>
  <si>
    <t>205300328</t>
  </si>
  <si>
    <t>КОЗЛОВ НИКОЛАЙ</t>
  </si>
  <si>
    <t>КОЗЛОВ НИКОЛАЙ с 09.05.2015 по 11.05.2015</t>
  </si>
  <si>
    <t>105305403</t>
  </si>
  <si>
    <t>КОЗЛОВА ЕКАТЕРИНА</t>
  </si>
  <si>
    <t>КОЗЛОВА ЕКАТЕРИНА с 17.05.2015 по 19.05.2015</t>
  </si>
  <si>
    <t>205308311</t>
  </si>
  <si>
    <t>КОЗЛОВСКИЙ АЛЕКСАНДР</t>
  </si>
  <si>
    <t>ШКОЛЬНИКОВА АННА с 06.05.2015 по 09.05.2015</t>
  </si>
  <si>
    <t>205313984</t>
  </si>
  <si>
    <t>КОЗЛОВСКИЙ МАКСИМ</t>
  </si>
  <si>
    <t>КОЗЛОВСКИЙ МАКСИМ с 23.05.2015 по 28.05.2015</t>
  </si>
  <si>
    <t>105300915</t>
  </si>
  <si>
    <t>КОЗЛОВЦЕВА ЕЛЕНА</t>
  </si>
  <si>
    <t>КОЗЛОВЦЕВА ЕЛЕНА с 07.05.2015 по 10.05.2015</t>
  </si>
  <si>
    <t>205307332</t>
  </si>
  <si>
    <t>КОЗЛЮК МАРИЯ</t>
  </si>
  <si>
    <t>КОЗЛЮК МАРИЯ с 11.05.2015 по 17.05.2015</t>
  </si>
  <si>
    <t>205300360</t>
  </si>
  <si>
    <t>КОЗЛЯК ИННА</t>
  </si>
  <si>
    <t>КОЗЛЯК МАКСИМ с 01.05.2015 по 05.05.2015</t>
  </si>
  <si>
    <t>205312172</t>
  </si>
  <si>
    <t>КОЗЫРЕВА НАТАЛЬЯ</t>
  </si>
  <si>
    <t>КОЗЫРЕВА НАТАЛЬЯ с 22.05.2015 по 29.05.2015</t>
  </si>
  <si>
    <t>205313824</t>
  </si>
  <si>
    <t>КОЛЕСНИК ДМИТРИЙ</t>
  </si>
  <si>
    <t>КОЛЕСНИК ОКСАНА с 19.05.2015 по 23.05.2015</t>
  </si>
  <si>
    <t>205303795</t>
  </si>
  <si>
    <t>КОЛЕСНИКОВ РОМАН</t>
  </si>
  <si>
    <t>КОЛЕСНИКОВ РОМАН с 01.05.2015 по 03.05.2015</t>
  </si>
  <si>
    <t>Люкс Короля</t>
  </si>
  <si>
    <t>205300681</t>
  </si>
  <si>
    <t>КОЛЕСНИКОВА ЕВГЕНИЯ</t>
  </si>
  <si>
    <t>КОЛЕСНИКОВА ЕВГЕНИЯ с 01.05.2015 по 04.05.2015</t>
  </si>
  <si>
    <t>205300655</t>
  </si>
  <si>
    <t>КОЛЕСНИКОВА ОЛЬГА</t>
  </si>
  <si>
    <t>КОЛЕСНИКОВ ДМИТРИЙ с 01.05.2015 по 04.05.2015</t>
  </si>
  <si>
    <t>205315224</t>
  </si>
  <si>
    <t>КОЛМЫЧЕНКО ЯН</t>
  </si>
  <si>
    <t>КОЛМЫЧЕНКО ЯН с 26.05.2015 по 31.05.2015</t>
  </si>
  <si>
    <t>205307993</t>
  </si>
  <si>
    <t>КОЛОДНЯЯ ЕЛЕНА</t>
  </si>
  <si>
    <t>КОЛОДНЯЯ ЕЛЕНА с 08.05.2015 по 11.05.2015</t>
  </si>
  <si>
    <t>105301218</t>
  </si>
  <si>
    <t>КОЛОС ВЛАДИСЛАВ</t>
  </si>
  <si>
    <t>КОЛОС ВЛАДИСЛАВ с 26.05.2015 по 28.05.2015</t>
  </si>
  <si>
    <t>205313407</t>
  </si>
  <si>
    <t>КОМИШНАЯ ИРИНА</t>
  </si>
  <si>
    <t>КОМИШНАЯ ИРИНА с 26.05.2015 по 28.05.2015</t>
  </si>
  <si>
    <t>205307701</t>
  </si>
  <si>
    <t>КОМЛЕВ СЕРГЕЙ</t>
  </si>
  <si>
    <t>КОМЛЕВ СЕРГЕЙ с 01.05.2015 по 04.05.2015</t>
  </si>
  <si>
    <t>205308214</t>
  </si>
  <si>
    <t>КОМНИК ТАТЬЯНА</t>
  </si>
  <si>
    <t>КОМНИК ТАТЬЯНА ВАЛЕРИЕВНА с 12.05.2015 по 15.05.2015</t>
  </si>
  <si>
    <t>205303104</t>
  </si>
  <si>
    <t>КОНДРАТЬЕВ АЛЕКСАНДР</t>
  </si>
  <si>
    <t>КОНДАРТЬЕВ АЛЕКСАНДР с 18.05.2015 по 25.05.2015</t>
  </si>
  <si>
    <t>205253326</t>
  </si>
  <si>
    <t>КОНДРАТЬЕВ АНДРЕЙ</t>
  </si>
  <si>
    <t>27.04.2015</t>
  </si>
  <si>
    <t>КОНДРАТЬЕВ АНДРЕЙ с 27.04.2015 по 01.05.2015</t>
  </si>
  <si>
    <t>КОНДРАТЬЕВ АНДРЕЙ с 01.05.2015 по 03.05.2015</t>
  </si>
  <si>
    <t>205305602</t>
  </si>
  <si>
    <t>КОНДРАТЬЕВ РЕДЖИНАЛЬД</t>
  </si>
  <si>
    <t>КОНДРАТЬЕВ РЕДЖИНАЛЬД с 14.05.2015 по 18.05.2015</t>
  </si>
  <si>
    <t>205307487</t>
  </si>
  <si>
    <t>КОНДРАШОВ ВЛАДИМИР</t>
  </si>
  <si>
    <t>КОНДРАШОВ ВЛАДИМИР с 06.05.2015 по 11.05.2015</t>
  </si>
  <si>
    <t>105300267</t>
  </si>
  <si>
    <t>КОНДРАШОВ КИРИЛЛ</t>
  </si>
  <si>
    <t>КОНДРАШОВ КИРИЛЛ с 09.05.2015 по 18.05.2015</t>
  </si>
  <si>
    <t>205300291</t>
  </si>
  <si>
    <t>КОНДРУК ЛАРИСА</t>
  </si>
  <si>
    <t>КОНДРУК ЕВГЕНИЯ с 01.05.2015 по 08.05.2015</t>
  </si>
  <si>
    <t>КОНДРУК ЛАРИСА с 01.05.2015 по 08.05.2015</t>
  </si>
  <si>
    <t>МАСЛОВ ЕВГЕНИЙ с 01.05.2015 по 08.05.2015</t>
  </si>
  <si>
    <t>205307137</t>
  </si>
  <si>
    <t>КОНЕВ АНДРЕЙ</t>
  </si>
  <si>
    <t>КОНЕВА МАРИНА с 09.05.2015 по 11.05.2015</t>
  </si>
  <si>
    <t>205312304</t>
  </si>
  <si>
    <t>КОНИК СВЕТЛАНА</t>
  </si>
  <si>
    <t>КОНИК СВЕТЛАНА с 29.05.2015 по 31.05.2015</t>
  </si>
  <si>
    <t>105303721</t>
  </si>
  <si>
    <t>КОНОВАЛОВ АЛЕКСАНДР</t>
  </si>
  <si>
    <t>КОНОВАЛОВ АЛЕКСАНДР с 11.05.2015 по 13.05.2015</t>
  </si>
  <si>
    <t>105304017</t>
  </si>
  <si>
    <t>КОНОВАЛОВ АЛЕКСАНДР с 13.05.2015 по 15.05.2015</t>
  </si>
  <si>
    <t>205315193</t>
  </si>
  <si>
    <t>КОНОВАЛОВА АННА</t>
  </si>
  <si>
    <t>МУРАТАНДОВ ВАЛЕРИИ с 28.05.2015 по 30.05.2015</t>
  </si>
  <si>
    <t>205314778</t>
  </si>
  <si>
    <t>КОНОВАЛОВА ОКСАНА</t>
  </si>
  <si>
    <t>КОНОВАЛОВА ЛЮДМИЛА с 25.05.2015 по 29.05.2015</t>
  </si>
  <si>
    <t>105307833</t>
  </si>
  <si>
    <t>КОНОНЕНКО ДЕНИС</t>
  </si>
  <si>
    <t>КОНОНЕНКО ДЕНИС с 28.05.2015 по 29.05.2015</t>
  </si>
  <si>
    <t>205314806</t>
  </si>
  <si>
    <t>КОНОНОВ АЛЕКСАНДР</t>
  </si>
  <si>
    <t>КОНОНОВ АЛЕКСАНДР с 23.05.2015 по 29.05.2015</t>
  </si>
  <si>
    <t>205314006</t>
  </si>
  <si>
    <t>КОНОНОВ ЛЕКСЕЙА</t>
  </si>
  <si>
    <t>КОНОНОВ АЛЕКСЕЙ с 19.05.2015 по 21.05.2015</t>
  </si>
  <si>
    <t>105308610</t>
  </si>
  <si>
    <t>КОНОНОВА ЮЛИЯ</t>
  </si>
  <si>
    <t>КОНОНОВ АНАТОЛИЙ с 29.05.2015 по 30.05.2015</t>
  </si>
  <si>
    <t>205252654</t>
  </si>
  <si>
    <t>КОНОНОВА ЮЛИЯ с 01.05.2015 по 03.05.2015</t>
  </si>
  <si>
    <t>205311959</t>
  </si>
  <si>
    <t>КОПОСОВ СТАНИСЛАВ</t>
  </si>
  <si>
    <t>КОПОСОВ СТАНИСЛАВ с 22.05.2015 по 25.05.2015</t>
  </si>
  <si>
    <t>205308397</t>
  </si>
  <si>
    <t>КОПЫЛОВ АЛЕКСЕЙ</t>
  </si>
  <si>
    <t>КОПЫЛОВ АЛЕКСЕЙ с 11.05.2015 по 15.05.2015</t>
  </si>
  <si>
    <t>205308528</t>
  </si>
  <si>
    <t>КОПЫЛОВ МИХАИЛ</t>
  </si>
  <si>
    <t>КОПЫЛОВ МИХАИЛ с 08.05.2015 по 11.05.2015</t>
  </si>
  <si>
    <t>105304864</t>
  </si>
  <si>
    <t>КОРАБЕЛЬНИКОВ АЛЕКСАНДР</t>
  </si>
  <si>
    <t>КОРАБЕЛЬНИКОВ АЛЕКСАНДР с 23.05.2015 по 29.05.2015</t>
  </si>
  <si>
    <t>205303699</t>
  </si>
  <si>
    <t>КОРИНКОВА СУСАННА</t>
  </si>
  <si>
    <t>КОРИНКОВА СУСАННА с 29.05.2015 по 31.05.2015</t>
  </si>
  <si>
    <t>205309059</t>
  </si>
  <si>
    <t>КОРНЕЕВ ВЛАДИМИР</t>
  </si>
  <si>
    <t>КОРНЕЕВ ВЛАДИМИР с 14.05.2015 по 17.05.2015</t>
  </si>
  <si>
    <t>205315076</t>
  </si>
  <si>
    <t>КОРНИЕНКО НАТАЛЬЯ</t>
  </si>
  <si>
    <t>КОРНИЕНКО НАТАЛЬЯ с 24.05.2015 по 26.05.2015</t>
  </si>
  <si>
    <t>105302711</t>
  </si>
  <si>
    <t>КОРОБЕЙНИКОВ АЛЕКСАНДР</t>
  </si>
  <si>
    <t>КОРОБЕЙНИКОВА ДАРЬЯ АЛЕКСАНДРО с 15.05.2015 по 17.05.2015</t>
  </si>
  <si>
    <t>105300925</t>
  </si>
  <si>
    <t>КОРОБКИН НИКОЛАЙ</t>
  </si>
  <si>
    <t>КОРОБКИН НИКОЛАЙ с 15.05.2015 по 19.05.2015</t>
  </si>
  <si>
    <t>205306157</t>
  </si>
  <si>
    <t>КОРОБОВА ЕЛЕНА</t>
  </si>
  <si>
    <t>КОРОБОВА ЕЛЕНА с 28.05.2015 по 31.05.2015</t>
  </si>
  <si>
    <t>КОРОЛЕВА АЛЕКСАНДРА с 28.05.2015 по 31.05.2015</t>
  </si>
  <si>
    <t>МАЛЫШЕВА НАТАЛЬЯ с 28.05.2015 по 31.05.2015</t>
  </si>
  <si>
    <t>ТОДАРЧУК ЭДУАРД с 28.05.2015 по 31.05.2015</t>
  </si>
  <si>
    <t>205308060</t>
  </si>
  <si>
    <t>КОРОЛЕВА НАТАЛЬЯ</t>
  </si>
  <si>
    <t>КОРОЛЕВА НАТАЛЬЯ ВЛАДИМИРОВНА с 10.05.2015 по 16.05.2015</t>
  </si>
  <si>
    <t>205300642</t>
  </si>
  <si>
    <t>КОРОЛЕВА ОКСАНА</t>
  </si>
  <si>
    <t>КОРОЛЕВА ОКСАНА с 01.05.2015 по 04.05.2015</t>
  </si>
  <si>
    <t>105302692</t>
  </si>
  <si>
    <t>КОРОЛЬ ЕЛЕНА</t>
  </si>
  <si>
    <t>КОРОЛЬ ЕЛЕНА с 28.05.2015 по 31.05.2015</t>
  </si>
  <si>
    <t>205306168</t>
  </si>
  <si>
    <t>КОРОТЕНКО ЮЛИЯ</t>
  </si>
  <si>
    <t>ШАРКОВА ЕЛЕНА с 09.05.2015 по 11.05.2015</t>
  </si>
  <si>
    <t>205302728</t>
  </si>
  <si>
    <t>КОРОТКИНА АНТОНИНА</t>
  </si>
  <si>
    <t>КОРОТКИНА АНТОНИНА с 11.05.2015 по 17.05.2015</t>
  </si>
  <si>
    <t>205308135</t>
  </si>
  <si>
    <t>КОРОТКОВА МАРИНА</t>
  </si>
  <si>
    <t>КОРОТКОВ ВЛАДИМИР с 05.05.2015 по 09.05.2015</t>
  </si>
  <si>
    <t>205300717</t>
  </si>
  <si>
    <t>КОРЧАГИНА ИРИНА</t>
  </si>
  <si>
    <t>КОРЧАГИНА ИРИНА с 06.05.2015 по 13.05.2015</t>
  </si>
  <si>
    <t>205310294</t>
  </si>
  <si>
    <t>КОРЮКОВ АЛЕКСАНДР</t>
  </si>
  <si>
    <t>КОРЮКОВ АЛЕКСАНДР с 07.05.2015 по 09.05.2015</t>
  </si>
  <si>
    <t>ТЕТЮЕВА ЕКАТЕРИНА с 07.05.2015 по 09.05.2015</t>
  </si>
  <si>
    <t>205306193</t>
  </si>
  <si>
    <t>КОРЯГИНА НИНА</t>
  </si>
  <si>
    <t>КОРЯГИНА НИНА ЛЕОНИДОВНА с 09.05.2015 по 11.05.2015</t>
  </si>
  <si>
    <t>205313672</t>
  </si>
  <si>
    <t>КОСЕНКО ВИКТОР</t>
  </si>
  <si>
    <t>КОСЕНКО ВИКТОР с 20.05.2015 по 23.05.2015</t>
  </si>
  <si>
    <t>105306990</t>
  </si>
  <si>
    <t>КОСОЛАПОВ ИЛЬЯ</t>
  </si>
  <si>
    <t>КОСОЛАПОВА ЮЛИЯ с 30.05.2015 по 31.05.2015</t>
  </si>
  <si>
    <t>205250761</t>
  </si>
  <si>
    <t>КОСТАРЕВА ИРИНА</t>
  </si>
  <si>
    <t>КОСТАРЕВА ИРИНА с 01.05.2015 по 06.05.2015</t>
  </si>
  <si>
    <t>КОСТАРЕВА ИРИНА с 30.04.2015 по 01.05.2015</t>
  </si>
  <si>
    <t>205310104</t>
  </si>
  <si>
    <t>КОСТАРЕВА ИРИНА с 06.05.2015 по 07.05.2015</t>
  </si>
  <si>
    <t>205300571</t>
  </si>
  <si>
    <t>КОСТЕНКО АНДРЕЙ</t>
  </si>
  <si>
    <t>КОСТЕНКО АНДРЕЙ ВЛАДИМИРОВИЧ с 01.05.2015 по 05.05.2015</t>
  </si>
  <si>
    <t>205300562</t>
  </si>
  <si>
    <t>КОСТЕНКО МАРИЯ</t>
  </si>
  <si>
    <t>КОСТЕНКО ЕЛЕНА ПЕТРОВНА с 01.05.2015 по 05.05.2015</t>
  </si>
  <si>
    <t>205308554</t>
  </si>
  <si>
    <t>КОСТИН АЛЕКСАНДР</t>
  </si>
  <si>
    <t>КОСТИН АЛЕКСАНДР с 15.05.2015 по 17.05.2015</t>
  </si>
  <si>
    <t>105305573</t>
  </si>
  <si>
    <t>КОСТИН ДМИТРИЙ</t>
  </si>
  <si>
    <t>КОСТИН ДМИТРИЙ с 18.05.2015 по 20.05.2015</t>
  </si>
  <si>
    <t>105305587</t>
  </si>
  <si>
    <t>КОСТИНА ЕКАТЕРИНА</t>
  </si>
  <si>
    <t>КОСТИНА АНАСТАСИЯ с 18.05.2015 по 20.05.2015</t>
  </si>
  <si>
    <t>205310282</t>
  </si>
  <si>
    <t>КОСТРИКИНА ОЛЬГА</t>
  </si>
  <si>
    <t>КОСТРИКИНА ОЛЬГА ВЛАДИМИРНО с 15.05.2015 по 18.05.2015</t>
  </si>
  <si>
    <t>205300306</t>
  </si>
  <si>
    <t>КОСТЮХИНА ТАТЬЯНА</t>
  </si>
  <si>
    <t>КОСТЮХИН РОМАН с 01.05.2015 по 05.05.2015</t>
  </si>
  <si>
    <t>105307008</t>
  </si>
  <si>
    <t>КОСУЛЬНИКОВА ТАТЬЯНА</t>
  </si>
  <si>
    <t>КОСУЛЬНИКОВА ТАТЬЯНА с 25.05.2015 по 27.05.2015</t>
  </si>
  <si>
    <t>205314986</t>
  </si>
  <si>
    <t>КОСУХИНА ДАРЬЯ</t>
  </si>
  <si>
    <t>КОСУХИНА ДАРЬЯ с 22.05.2015 по 24.05.2015</t>
  </si>
  <si>
    <t>105300440</t>
  </si>
  <si>
    <t>КОСЫХ СЕРГЕЙ</t>
  </si>
  <si>
    <t>КОСЫХ СЕРГЕЙ с 11.05.2015 по 16.05.2015</t>
  </si>
  <si>
    <t>105307375</t>
  </si>
  <si>
    <t>КОТ ЯНА</t>
  </si>
  <si>
    <t>КОТ ЯНА с 26.05.2015 по 28.05.2015</t>
  </si>
  <si>
    <t>105307508</t>
  </si>
  <si>
    <t>КОТ ЯНИНА</t>
  </si>
  <si>
    <t>КОТ ВЛАИМИР с 28.05.2015 по 29.05.2015</t>
  </si>
  <si>
    <t>205302304</t>
  </si>
  <si>
    <t>КОТИНА ЕЛЕНА</t>
  </si>
  <si>
    <t>КОТИНА ЕЛЕНА с 17.05.2015 по 23.05.2015</t>
  </si>
  <si>
    <t>ИРШИН ИГОРЬ с 17.05.2015 по 23.05.2015</t>
  </si>
  <si>
    <t>205313313</t>
  </si>
  <si>
    <t>КОТОВ АЛЕКСЕЙ</t>
  </si>
  <si>
    <t>КОТОВ АЛЕКСЕЙ с 29.05.2015 по 31.05.2015</t>
  </si>
  <si>
    <t>205308335</t>
  </si>
  <si>
    <t>КОТОВА ЕВГЕНИЯ</t>
  </si>
  <si>
    <t>КОТОВА ЕВГЕНИЯ с 10.05.2015 по 11.05.2015</t>
  </si>
  <si>
    <t>105300317</t>
  </si>
  <si>
    <t>КОХАН ПЕТР</t>
  </si>
  <si>
    <t>КОХАН ПЕТР с 02.05.2015 по 05.05.2015</t>
  </si>
  <si>
    <t>105300425</t>
  </si>
  <si>
    <t>КОХАНЕНКО ЛЮДМИЛА</t>
  </si>
  <si>
    <t>ТАРАСЕНКО АЛЕКСАНДР с 19.05.2015 по 23.05.2015</t>
  </si>
  <si>
    <t>205310311</t>
  </si>
  <si>
    <t>КОЧЕГАРОВ ИЛЬЯ</t>
  </si>
  <si>
    <t>КОЧЕГАРОВ ИЛЬЯ с 06.05.2015 по 08.05.2015</t>
  </si>
  <si>
    <t>205311084</t>
  </si>
  <si>
    <t>КОЧЕТКОВА ИРИНА</t>
  </si>
  <si>
    <t>КОЧЕТКОВА ИРИНА с 21.05.2015 по 25.05.2015</t>
  </si>
  <si>
    <t>СОКОЛОВ ВАЛЕРИЙ с 21.05.2015 по 24.05.2015</t>
  </si>
  <si>
    <t>105305103</t>
  </si>
  <si>
    <t>КОЧЕТОВ БОРИС</t>
  </si>
  <si>
    <t>КОЧЕТОВ БОРИС с 17.05.2015 по 18.05.2015</t>
  </si>
  <si>
    <t>105305075</t>
  </si>
  <si>
    <t>КОЧЕТОВА ОЛЬГА</t>
  </si>
  <si>
    <t>ЛОМАКИН ВАЛЕРИЙ с 17.05.2015 по 18.05.2015</t>
  </si>
  <si>
    <t>205300676</t>
  </si>
  <si>
    <t>КОЧКИНА ЕВГЕНИЯ</t>
  </si>
  <si>
    <t>КОЧКИНА ЕВГЕНИЯ с 11.05.2015 по 24.05.2015</t>
  </si>
  <si>
    <t>ВЕСЕЛОВ АНТОН с 11.05.2015 по 31.05.2015</t>
  </si>
  <si>
    <t>205312099</t>
  </si>
  <si>
    <t>КОЧКИНА ОКСАНА</t>
  </si>
  <si>
    <t>КОЧКИНА ОКСАНА с 22.05.2015 по 24.05.2015</t>
  </si>
  <si>
    <t>205309338</t>
  </si>
  <si>
    <t>КОЧНЕВА ДАРЬЯ</t>
  </si>
  <si>
    <t>КОЧНЕВА ЛЮДМИЛА с 01.05.2015 по 02.05.2015</t>
  </si>
  <si>
    <t>205313133</t>
  </si>
  <si>
    <t>КОШКИН ИГОРЬ</t>
  </si>
  <si>
    <t>КОШКИН ИГОРЬ с 18.05.2015 по 21.05.2015</t>
  </si>
  <si>
    <t>205314474</t>
  </si>
  <si>
    <t>КОШЛАКОВ ВЛАДИМИР</t>
  </si>
  <si>
    <t>КОШЛАКОВ ВЛАДИМИР с 26.05.2015 по 28.05.2015</t>
  </si>
  <si>
    <t>205306573</t>
  </si>
  <si>
    <t>КОШМАН ИГОРЬ</t>
  </si>
  <si>
    <t>КОШМАН МАРИЯ с 07.05.2015 по 13.05.2015</t>
  </si>
  <si>
    <t>105307145</t>
  </si>
  <si>
    <t>КРАВЦОВ ДЕНИС</t>
  </si>
  <si>
    <t>КРАВЦОВ ДЕНИС с 27.05.2015 по 29.05.2015</t>
  </si>
  <si>
    <t>105306522</t>
  </si>
  <si>
    <t>КРАВЦОВА ИРИНА</t>
  </si>
  <si>
    <t>КРАВЦОВА ИРИНА с 22.05.2015 по 26.05.2015</t>
  </si>
  <si>
    <t>105307182</t>
  </si>
  <si>
    <t>КРАВЦОВА ИРИНА с 26.05.2015 по 29.05.2015</t>
  </si>
  <si>
    <t>205302505</t>
  </si>
  <si>
    <t>КРАВЦОВА СОФЬЯ</t>
  </si>
  <si>
    <t>КРАВЦОВА СОФЬЯ ОЛЕГОВНА с 12.05.2015 по 21.05.2015</t>
  </si>
  <si>
    <t>205315470</t>
  </si>
  <si>
    <t>КРАВЧЕНКО БОРИС</t>
  </si>
  <si>
    <t>КРАВЧЕНКО ЛЮДМИЛА с 27.05.2015 по 29.05.2015</t>
  </si>
  <si>
    <t>205307273</t>
  </si>
  <si>
    <t>КРАВЧЕНКО ЛЮБОВЬ</t>
  </si>
  <si>
    <t>КРАВЧЕНКО НИКОЛАЙ ИВАНОВИЧ с 15.05.2015 по 17.05.2015</t>
  </si>
  <si>
    <t>205310606</t>
  </si>
  <si>
    <t>КРАЙТОР АЛЕКСЕЙ</t>
  </si>
  <si>
    <t>КРАЙТОР АЛЕКСЕЙ с 10.05.2015 по 17.05.2015</t>
  </si>
  <si>
    <t>205310614</t>
  </si>
  <si>
    <t>КРАЙТОР ВЛАДИМИР</t>
  </si>
  <si>
    <t>КРАЙТОР ВЛАДИМИР с 10.05.2015 по 17.05.2015</t>
  </si>
  <si>
    <t>205308173</t>
  </si>
  <si>
    <t>КРАМАРЕНКО АЛЕКСЕЙ</t>
  </si>
  <si>
    <t>КРАМАРЕНКО АЛЕКСЕЙ с 03.05.2015 по 06.05.2015</t>
  </si>
  <si>
    <t>105306337</t>
  </si>
  <si>
    <t>КРАМАРЕНКО НАДЕЖДА</t>
  </si>
  <si>
    <t>КРАМАРЕНКО АЛЕКСЕЙ с 21.05.2015 по 22.05.2015</t>
  </si>
  <si>
    <t>105306645</t>
  </si>
  <si>
    <t>КРАМАРЕНКО АЛЕКСЕЙ с 22.05.2015 по 23.05.2015</t>
  </si>
  <si>
    <t>205314652</t>
  </si>
  <si>
    <t>КРАМАРЕНКО ВЕРОНИКА</t>
  </si>
  <si>
    <t>КРАМАРЕНКО ВЕРОНИКА с 25.05.2015 по 29.05.2015</t>
  </si>
  <si>
    <t>205313172</t>
  </si>
  <si>
    <t>КРАМАРЕЦ НАТАЛЬЯ</t>
  </si>
  <si>
    <t>КРАМАРЕЦ НАТАЛЬЯ с 18.05.2015 по 22.05.2015</t>
  </si>
  <si>
    <t>205315267</t>
  </si>
  <si>
    <t>КРАПОТКИН ВАСИЛИЙ</t>
  </si>
  <si>
    <t>КРАПОТКИН ВАСИЛИЙ с 25.05.2015 по 26.05.2015</t>
  </si>
  <si>
    <t>205306823</t>
  </si>
  <si>
    <t>КРАСНИЦКИЙ АЛЕКСЕЙ</t>
  </si>
  <si>
    <t>КРАСНИЦКАЯ БЕЛА с 01.05.2015 по 05.05.2015</t>
  </si>
  <si>
    <t>105300686</t>
  </si>
  <si>
    <t>КРАСНОПЕРЕЦ ИВАН</t>
  </si>
  <si>
    <t>КРАСНОПЕРЕЦ ИВАН с 01.05.2015 по 04.05.2015</t>
  </si>
  <si>
    <t>205309001</t>
  </si>
  <si>
    <t>КРАСЮКОВА ЛАРИСА</t>
  </si>
  <si>
    <t>КРАСЮКОВА ЛАРИСА с 14.05.2015 по 17.05.2015</t>
  </si>
  <si>
    <t>205309090</t>
  </si>
  <si>
    <t>КРАСЮКОВА ЛЮДМИЛА ЛЮДМИЛА</t>
  </si>
  <si>
    <t>КРАСЮКОВА ЛЮДМИЛА с 14.05.2015 по 17.05.2015</t>
  </si>
  <si>
    <t>105300666</t>
  </si>
  <si>
    <t>КРАЩЕНКО ИЛЬЯ</t>
  </si>
  <si>
    <t>КРАЩЕНКО ИЛЬЯ с 15.05.2015 по 18.05.2015</t>
  </si>
  <si>
    <t>205251223</t>
  </si>
  <si>
    <t>КРИВОШЕЕВ АНДРЕЙ</t>
  </si>
  <si>
    <t>КРИВОШЕЕВА НАТАЛЬЯ с 01.05.2015 по 04.05.2015</t>
  </si>
  <si>
    <t>КРИВОШЕЕВА НАТАЛЬЯ с 30.04.2015 по 01.05.2015</t>
  </si>
  <si>
    <t>205307227</t>
  </si>
  <si>
    <t>КРУТОГОЛОВАЯ АЛЕНА</t>
  </si>
  <si>
    <t>КРУТОГОЛОВАЯ АЛЕНА с 16.05.2015 по 19.05.2015</t>
  </si>
  <si>
    <t>205315079</t>
  </si>
  <si>
    <t>КРУТЬ ДМИТРИЙ</t>
  </si>
  <si>
    <t>КРУТЬ ДМИТРИЙ с 26.05.2015 по 30.05.2015</t>
  </si>
  <si>
    <t>205308066</t>
  </si>
  <si>
    <t>КРУЧИНИН СЕРГЕЙ</t>
  </si>
  <si>
    <t>КРУЧИНИН СЕРГЕЙ с 04.05.2015 по 05.05.2015</t>
  </si>
  <si>
    <t>205307935</t>
  </si>
  <si>
    <t>КРУЧИНИН СЕРГЕЙ с 05.05.2015 по 07.05.2015</t>
  </si>
  <si>
    <t>205309138</t>
  </si>
  <si>
    <t>КРЫМОВ ДЕНИС</t>
  </si>
  <si>
    <t>КРЫМОВА ВИКТОРИЯ с 04.05.2015 по 06.05.2015</t>
  </si>
  <si>
    <t>205314278</t>
  </si>
  <si>
    <t>КРЯНИНА ИРИНА</t>
  </si>
  <si>
    <t>КРЯНИНА ИРИНА с 21.05.2015 по 22.05.2015</t>
  </si>
  <si>
    <t>205309924</t>
  </si>
  <si>
    <t>КУДИНОВА ЕЛЕНА</t>
  </si>
  <si>
    <t>КУЗЬМЕНКО АЛЕКСАНДР с 17.05.2015 по 19.05.2015</t>
  </si>
  <si>
    <t>БЕЛОКОНЬ ГЕННАДИЙ с 17.05.2015 по 19.05.2015</t>
  </si>
  <si>
    <t>105304984</t>
  </si>
  <si>
    <t>КУДЫМОВ ДМИТРИЙ</t>
  </si>
  <si>
    <t>КУДЫМОВ ДМИТРИЙ с 18.05.2015 по 22.05.2015</t>
  </si>
  <si>
    <t>105305501</t>
  </si>
  <si>
    <t>КУЖЕВА АНАСТАСИЯ</t>
  </si>
  <si>
    <t>РЫБИН ЮРИЙ с 18.05.2015 по 20.05.2015</t>
  </si>
  <si>
    <t>205251201</t>
  </si>
  <si>
    <t>КУЗИН ДЕНИС</t>
  </si>
  <si>
    <t>28.04.2015</t>
  </si>
  <si>
    <t>КУЗИН ДЕНИС с 01.05.2015 по 08.05.2015</t>
  </si>
  <si>
    <t>КУЗИН ДЕНИС с 28.04.2015 по 01.05.2015</t>
  </si>
  <si>
    <t>205308714</t>
  </si>
  <si>
    <t>КУЗИН ИГОРЬ</t>
  </si>
  <si>
    <t>КУЗИН ИГОРЬ НИКОЛАЕВИЧ с 09.05.2015 по 11.05.2015</t>
  </si>
  <si>
    <t>105307494</t>
  </si>
  <si>
    <t>КУЗМИНСКИЙ АЛЕКСЕЙ</t>
  </si>
  <si>
    <t>КУЗМИНСКИЙ АЛЕКСЕЙ с 25.05.2015 по 27.05.2015</t>
  </si>
  <si>
    <t>105301572</t>
  </si>
  <si>
    <t>КУЗНЕЦОВ АНДРЕЙ</t>
  </si>
  <si>
    <t>КУЗНЕЦОВ АНДРЕЙ с 05.05.2015 по 08.05.2015</t>
  </si>
  <si>
    <t>105300814</t>
  </si>
  <si>
    <t>КУЗНЕЦОВ АНДРЕЙ с 16.05.2015 по 19.05.2015</t>
  </si>
  <si>
    <t>205313418</t>
  </si>
  <si>
    <t>КУЗНЕЦОВ ВАДИМ</t>
  </si>
  <si>
    <t>КУЗНЕЦОВ ВАДИМ с 19.05.2015 по 25.05.2015</t>
  </si>
  <si>
    <t>205306705</t>
  </si>
  <si>
    <t>КУЗНЕЦОВ ДМИТРИЙ</t>
  </si>
  <si>
    <t>КУЗНЕЦОВ ДМИТРИЙ СЕРГЕЕВИЧ с 09.05.2015 по 11.05.2015</t>
  </si>
  <si>
    <t>205315794</t>
  </si>
  <si>
    <t>КУЗНЕЦОВ ДМИТРИЙ с 28.05.2015 по 29.05.2015</t>
  </si>
  <si>
    <t>105302731</t>
  </si>
  <si>
    <t>КУЗНЕЦОВ МИХАИЛ</t>
  </si>
  <si>
    <t>КУЗНЕЦОВ МИХАИЛ с 15.05.2015 по 17.05.2015</t>
  </si>
  <si>
    <t>205307946</t>
  </si>
  <si>
    <t>КУЗНЕЦОВ РОМАН</t>
  </si>
  <si>
    <t>КУЗНЕЦОВ РОМАН с 04.05.2015 по 09.05.2015</t>
  </si>
  <si>
    <t>205308739</t>
  </si>
  <si>
    <t>КУЗНЕЦОВА ДИАНА</t>
  </si>
  <si>
    <t>КУЗНЕЦОВА ДИАНА ВЛАДИМИРОВНА с 09.05.2015 по 13.05.2015</t>
  </si>
  <si>
    <t>205306142</t>
  </si>
  <si>
    <t>КУЗНЕЦОВА ЕКАТЕРИНА</t>
  </si>
  <si>
    <t>КУЗНЕЦОВА ЕКАТЕРИНА АЛЕКСАНДРО с 12.05.2015 по 18.05.2015</t>
  </si>
  <si>
    <t>205305626</t>
  </si>
  <si>
    <t>КУЗНЕЦОВА ИРИНА</t>
  </si>
  <si>
    <t>РОГОЗОВ СЕРГЕЙ с 01.05.2015 по 09.05.2015</t>
  </si>
  <si>
    <t>205253185</t>
  </si>
  <si>
    <t>КУЗНЕЦОВА НАТАЛЬЯ</t>
  </si>
  <si>
    <t>КУЗНЕЦОВА НАТАЛЬЯ с 01.05.2015 по 03.05.2015</t>
  </si>
  <si>
    <t>КУЗНЕЦОВА НАТАЛЬЯ с 29.04.2015 по 01.05.2015</t>
  </si>
  <si>
    <t>105301021</t>
  </si>
  <si>
    <t>КУЗЬМИН ЭДУАРД</t>
  </si>
  <si>
    <t>СЫРКОВА МАРИЯ с 05.05.2015 по 08.05.2015</t>
  </si>
  <si>
    <t>105303072</t>
  </si>
  <si>
    <t>КУЗЬМИН ЭДУАРД с 08.05.2015 по 09.05.2015</t>
  </si>
  <si>
    <t>205303255</t>
  </si>
  <si>
    <t>КУЗЬМИНА ЛЮДМИЛА</t>
  </si>
  <si>
    <t>КУЗЬМИНА ЛЮДМИЛА с 03.05.2015 по 10.05.2015</t>
  </si>
  <si>
    <t>КУЗЬМИН СЕРГЕЙ с 03.05.2015 по 10.05.2015</t>
  </si>
  <si>
    <t>105303255</t>
  </si>
  <si>
    <t>КУЗЬМИНА ОЛЬГА</t>
  </si>
  <si>
    <t>КУЗЬМИНА ОЛЬГА с 23.05.2015 по 29.05.2015</t>
  </si>
  <si>
    <t>105307208</t>
  </si>
  <si>
    <t>КУЗЬМИНЫХ АЛЕКСАНДР</t>
  </si>
  <si>
    <t>КУЗЬМИНЫХ МИХАИЛ с 25.05.2015 по 28.05.2015</t>
  </si>
  <si>
    <t>ДЕНИСОВ ЯРОСЛАВ с 25.05.2015 по 28.05.2015</t>
  </si>
  <si>
    <t>205310469</t>
  </si>
  <si>
    <t>КУКСОВА ЮЛИЯ</t>
  </si>
  <si>
    <t>КУКСОВА ЮЛИЯ с 15.05.2015 по 18.05.2015</t>
  </si>
  <si>
    <t>КРИГЕР ИРИНА НИКОЛАЕВНА с 15.05.2015 по 18.05.2015</t>
  </si>
  <si>
    <t>205308231</t>
  </si>
  <si>
    <t>КУЛАГИН АЛЕКСАНДР</t>
  </si>
  <si>
    <t>КУЛАГИНА АЛЕКСАНДРА с 09.05.2015 по 11.05.2015</t>
  </si>
  <si>
    <t>205309176</t>
  </si>
  <si>
    <t>КУЛАКОВА ЕЛЕНА</t>
  </si>
  <si>
    <t>КУЛАКОВА ЕЛЕНА ФЕДОРОВНА с 10.05.2015 по 15.05.2015</t>
  </si>
  <si>
    <t>205314339</t>
  </si>
  <si>
    <t>КУЛЕШОВ КИРИЛЛ</t>
  </si>
  <si>
    <t>КУЛЕШОВ КИРИЛЛ с 30.05.2015 по 31.05.2015</t>
  </si>
  <si>
    <t>205306198</t>
  </si>
  <si>
    <t>КУЛИК АНТОНИНА</t>
  </si>
  <si>
    <t>КУЛИК АНТОНИНА ВАСИЛЬЕВНА с 09.05.2015 по 11.05.2015</t>
  </si>
  <si>
    <t>205304113</t>
  </si>
  <si>
    <t>КУЛИК ЕВГЕНИЯ</t>
  </si>
  <si>
    <t>КУЛИК РОСТИСЛАВ с 09.05.2015 по 10.05.2015</t>
  </si>
  <si>
    <t>205314674</t>
  </si>
  <si>
    <t>КУЛИКОВ МИХАИЛ</t>
  </si>
  <si>
    <t>КУЛИКОВ МИХАИЛ с 23.05.2015 по 29.05.2015</t>
  </si>
  <si>
    <t>205303890</t>
  </si>
  <si>
    <t>КУЛИКОВ СЕРГЕЙ</t>
  </si>
  <si>
    <t>КУЛИКОВ СЕРГЕЙ с 14.05.2015 по 17.05.2015</t>
  </si>
  <si>
    <t>205303748</t>
  </si>
  <si>
    <t>КУЛИНИЧЕВА ВАЛЕНТИНА</t>
  </si>
  <si>
    <t>КУЛИНИЧЕВА ВАЛЕНТИНА с 11.05.2015 по 16.05.2015</t>
  </si>
  <si>
    <t>105300598</t>
  </si>
  <si>
    <t>КУЛЬКОВА СВЕТЛАНА</t>
  </si>
  <si>
    <t>КУЛЬКОВА СВЕТЛАНА АЛЕКСАНДРОВ с 04.05.2015 по 15.05.2015</t>
  </si>
  <si>
    <t>105250139</t>
  </si>
  <si>
    <t>КУЛЬКОВА ТАМАРА</t>
  </si>
  <si>
    <t>КУЛЬКОВА ТАМАРА с 01.05.2015 по 10.05.2015</t>
  </si>
  <si>
    <t>КУЛЬКОВА ТАМАРА с 27.04.2015 по 01.05.2015</t>
  </si>
  <si>
    <t>БОГОМОЛОВА НАДЕЖДА с 01.05.2015 по 10.05.2015</t>
  </si>
  <si>
    <t>БОГОМОЛОВА НАДЕЖДА с 27.04.2015 по 01.05.2015</t>
  </si>
  <si>
    <t>205307144</t>
  </si>
  <si>
    <t>КУПАЕВА ВАЛЕНТИНА</t>
  </si>
  <si>
    <t>КУПАЕВА ВАЛЕНТИНА с 09.05.2015 по 17.05.2015</t>
  </si>
  <si>
    <t>205314703</t>
  </si>
  <si>
    <t>КУПРАДЗЕ НАТАЛЬЯ</t>
  </si>
  <si>
    <t>КУПРАДЗЕ НАТАЛЬЯ с 22.05.2015 по 24.05.2015</t>
  </si>
  <si>
    <t>205312428</t>
  </si>
  <si>
    <t>КУПРИН ВИТАЛИЙ</t>
  </si>
  <si>
    <t>КРАВЧЕНКО ЛИЛИЯ с 18.05.2015 по 20.05.2015</t>
  </si>
  <si>
    <t>КУПЦОВ АЛЕКСАНДР с 02.05.2015 по 08.05.2015</t>
  </si>
  <si>
    <t>105305015</t>
  </si>
  <si>
    <t>КУРАТОВА ЕЛЕНА</t>
  </si>
  <si>
    <t>КУРАТОВ АЛЕКСАНДР с 22.05.2015 по 24.05.2015</t>
  </si>
  <si>
    <t>105304473</t>
  </si>
  <si>
    <t>КУРБАТОВА НАТАЛЬЯ</t>
  </si>
  <si>
    <t>КУРБАТОВА НАТАЛЬЯ с 14.05.2015 по 15.05.2015</t>
  </si>
  <si>
    <t>205314830</t>
  </si>
  <si>
    <t>КУРЕЙ НИНА</t>
  </si>
  <si>
    <t>КУРЕЙ НИНА с 22.05.2015 по 24.05.2015</t>
  </si>
  <si>
    <t>205314918</t>
  </si>
  <si>
    <t>КУРИЛОВ СЕРГЕЙ</t>
  </si>
  <si>
    <t>КУРИЛОВ СЕРГЕЙ с 27.05.2015 по 29.05.2015</t>
  </si>
  <si>
    <t>205300217</t>
  </si>
  <si>
    <t>КУРНОСОВ АЛЕКСАНДР</t>
  </si>
  <si>
    <t>КУРНОСОВ АЛЕКСАНДР с 01.05.2015 по 03.05.2015</t>
  </si>
  <si>
    <t>КУРНОСОВ ДМИТРИЙ с 01.05.2015 по 03.05.2015</t>
  </si>
  <si>
    <t>205314109</t>
  </si>
  <si>
    <t>КУРЯЧИЙ АЛЕКСАНДР</t>
  </si>
  <si>
    <t>КУРЯЧИЙ АЛЕКСАНДР с 19.05.2015 по 21.05.2015</t>
  </si>
  <si>
    <t>205315242</t>
  </si>
  <si>
    <t>КУХАРЬ АЛЕКСАНДР</t>
  </si>
  <si>
    <t>КУХАРЬ АЛЕКСАНДР с 26.05.2015 по 29.05.2015</t>
  </si>
  <si>
    <t>205300753</t>
  </si>
  <si>
    <t>КУЦЕНОК ОЛЬГА</t>
  </si>
  <si>
    <t>КУЦЕНОК ОЛЬГА с 06.05.2015 по 13.05.2015</t>
  </si>
  <si>
    <t>205314556</t>
  </si>
  <si>
    <t>КУЧЕРИНА АЛИНА</t>
  </si>
  <si>
    <t>КУЧЕРИНА АЛИНА с 27.05.2015 по 31.05.2015</t>
  </si>
  <si>
    <t>205302941</t>
  </si>
  <si>
    <t>КУЧЕРЯВИНА ИРИНА</t>
  </si>
  <si>
    <t>КУЧЕРЯВИНА ИРИНА с 17.05.2015 по 21.05.2015</t>
  </si>
  <si>
    <t>205314082</t>
  </si>
  <si>
    <t>КУЩЕНКО ТИМОФЕЙ</t>
  </si>
  <si>
    <t>КУЩЕНКО ТИМОФЕЙ с 29.05.2015 по 31.05.2015</t>
  </si>
  <si>
    <t>105304002</t>
  </si>
  <si>
    <t>КЮЛЯН ХАЧИК</t>
  </si>
  <si>
    <t>КЮЛЯН ХАЧИК с 17.05.2015 по 18.05.2015</t>
  </si>
  <si>
    <t>105305717</t>
  </si>
  <si>
    <t>КЮЛЯН ХАЧИК с 18.05.2015 по 19.05.2015</t>
  </si>
  <si>
    <t>105300741</t>
  </si>
  <si>
    <t>ЛАВРЕНКО ИВАН</t>
  </si>
  <si>
    <t>ДЖОБАВА НАНА с 01.05.2015 по 03.05.2015</t>
  </si>
  <si>
    <t>205306078</t>
  </si>
  <si>
    <t>ЛАВРЕНОВА ЕЛЕНА</t>
  </si>
  <si>
    <t>ЛАВРЕНОВА ЕЛЕНА ЮРЬЕВНА с 10.05.2015 по 18.05.2015</t>
  </si>
  <si>
    <t>105307080</t>
  </si>
  <si>
    <t>ЛАВРИНОВА ТАТЬЯНА</t>
  </si>
  <si>
    <t>ЛАВРИНОВА ТАТЬЯНА с 25.05.2015 по 26.05.2015</t>
  </si>
  <si>
    <t>ЛАВРИНОВА ТАТЬЯНА с 26.05.2015 по 27.05.2015</t>
  </si>
  <si>
    <t>205307980</t>
  </si>
  <si>
    <t>ЛАВРОВ АНДРЕЙ</t>
  </si>
  <si>
    <t>ЛАВРОВА ЛЮДМИЛА с 08.05.2015 по 11.05.2015</t>
  </si>
  <si>
    <t>105300684</t>
  </si>
  <si>
    <t>ЛАВРУС-ГИММЕЛЬРЕЙХ ВЯЧЕСЛАВ</t>
  </si>
  <si>
    <t>ЛАВРУС-ГИММЕЛЬРЕЙХ ВЯЧЕСЛАВ с 13.05.2015 по 16.05.2015</t>
  </si>
  <si>
    <t>105306134</t>
  </si>
  <si>
    <t>ЛАГВИЛАВА АЛХАС</t>
  </si>
  <si>
    <t>ЛАГВИЛАВА АЛХАС с 19.05.2015 по 20.05.2015</t>
  </si>
  <si>
    <t>205315102</t>
  </si>
  <si>
    <t>ЛАГОДИН ИГОРЬ</t>
  </si>
  <si>
    <t>ЛАГОДИН ИГОРЬ с 29.05.2015 по 31.05.2015</t>
  </si>
  <si>
    <t>КУЗНЕЦОВА ЕЛЕНА с 29.05.2015 по 31.05.2015</t>
  </si>
  <si>
    <t>205309484</t>
  </si>
  <si>
    <t>ЛАДИЛОВ АНДРЕЙ</t>
  </si>
  <si>
    <t>ЛАДИЛОВ АНДРЕЙ с 05.05.2015 по 09.05.2015</t>
  </si>
  <si>
    <t>205314226</t>
  </si>
  <si>
    <t>ЛАЗАРЕВА АЛЛА</t>
  </si>
  <si>
    <t>ЛАЗАРЕВА АЛЛА с 25.05.2015 по 29.05.2015</t>
  </si>
  <si>
    <t>105300788</t>
  </si>
  <si>
    <t>ЛАПА СЕРГЕЙ</t>
  </si>
  <si>
    <t>ЛАПА ЕЛЕНА с 08.05.2015 по 10.05.2015</t>
  </si>
  <si>
    <t>205309069</t>
  </si>
  <si>
    <t>ЛАПЕЕВ ПАВЕЛ</t>
  </si>
  <si>
    <t>ЛАПЕЕВ ПАВЕЛ с 14.05.2015 по 23.05.2015</t>
  </si>
  <si>
    <t>205310842</t>
  </si>
  <si>
    <t>ЛАПИКИН СЕРГЕЙ</t>
  </si>
  <si>
    <t>ЛАПИКИН СЕРГЕЙ с 20.05.2015 по 23.05.2015</t>
  </si>
  <si>
    <t>105307278</t>
  </si>
  <si>
    <t>ЛАПУДА ЕВГЕНИЙ</t>
  </si>
  <si>
    <t>ЛАПУДА ЕВГЕНИЙ с 27.05.2015 по 29.05.2015</t>
  </si>
  <si>
    <t>105301577</t>
  </si>
  <si>
    <t>ЛАРИОНОВА ЛАРИСА</t>
  </si>
  <si>
    <t>ЛАРИОНОВА ЛАРИСА ВАЛЕНТИНОВНА с 05.05.2015 по 08.05.2015</t>
  </si>
  <si>
    <t>105305680</t>
  </si>
  <si>
    <t>ЛАРЮШКИНА ЕЛЕНА</t>
  </si>
  <si>
    <t>ЛАРЮШКИНА ЕЛЕНА с 19.05.2015 по 21.05.2015</t>
  </si>
  <si>
    <t>105305741</t>
  </si>
  <si>
    <t>105306332</t>
  </si>
  <si>
    <t>ЛАРЮШКИНА ЕЛЕНА с 21.05.2015 по 22.05.2015</t>
  </si>
  <si>
    <t>205315060</t>
  </si>
  <si>
    <t>ЛАУТОВА ГАЛИНА</t>
  </si>
  <si>
    <t>ЛАУТОВА ГАЛИНА с 26.05.2015 по 28.05.2015</t>
  </si>
  <si>
    <t>105300969</t>
  </si>
  <si>
    <t>ЛЕБЕДЕВ ЮРИЙ</t>
  </si>
  <si>
    <t>ЛЕБЕДЕВ ЮРИЙ с 07.05.2015 по 10.05.2015</t>
  </si>
  <si>
    <t>205315166</t>
  </si>
  <si>
    <t>ЛЕБЕДЕВА ГАЛИНА</t>
  </si>
  <si>
    <t>ЛЕБЕДЕВА ГАЛИНА с 24.05.2015 по 27.05.2015</t>
  </si>
  <si>
    <t>205300703</t>
  </si>
  <si>
    <t>ЛЕБЕДЕВА НАТАЛЬЯ</t>
  </si>
  <si>
    <t>ЛЕБЕДЕВА НАТАЛЬЯ с 06.05.2015 по 10.05.2015</t>
  </si>
  <si>
    <t>205307492</t>
  </si>
  <si>
    <t>ЛЕБЕДКИН МАКСИМ</t>
  </si>
  <si>
    <t>ЛЕБЕДКИН МАКСИМ с 29.05.2015 по 31.05.2015</t>
  </si>
  <si>
    <t>205300804</t>
  </si>
  <si>
    <t>ЛЕВАШКИН НИКОЛАЙ</t>
  </si>
  <si>
    <t>ЛЕВАШКИН НИКОЛАЙ с 24.05.2015 по 31.05.2015</t>
  </si>
  <si>
    <t>ПЕРШУКОВА ЮЛИЯ с 24.05.2015 по 31.05.2015</t>
  </si>
  <si>
    <t>ФЕДОТОВА ОЛЬГА с 24.05.2015 по 31.05.2015</t>
  </si>
  <si>
    <t>205300785</t>
  </si>
  <si>
    <t>ЛЕВИН МИХАИЛ</t>
  </si>
  <si>
    <t>ЛЕВИН МИХАИЛ с 09.05.2015 по 16.05.2015</t>
  </si>
  <si>
    <t>105303249</t>
  </si>
  <si>
    <t>ЛЕВОЧКИНА ЮЛИЯ</t>
  </si>
  <si>
    <t>ПАЛУХИНА ЭЛИНА с 12.05.2015 по 15.05.2015</t>
  </si>
  <si>
    <t>105304994</t>
  </si>
  <si>
    <t>ПОЛУХИНА ЭЛИНА с 17.05.2015 по 18.05.2015</t>
  </si>
  <si>
    <t>205309415</t>
  </si>
  <si>
    <t>ЛЕГОСТАЕВА НАТАЛЬЯ</t>
  </si>
  <si>
    <t>ЛЕГОСТАЕВА НАТАЛЬЯ с 04.05.2015 по 06.05.2015</t>
  </si>
  <si>
    <t>205310164</t>
  </si>
  <si>
    <t>ЛЕГОСТАЕВА НАТАЛЬЯ с 06.05.2015 по 08.05.2015</t>
  </si>
  <si>
    <t>105303063</t>
  </si>
  <si>
    <t>ЛЕДЕНЕВ ВЛАДИСЛАВ</t>
  </si>
  <si>
    <t>ЛЕДЕНЕВ ВЛАДИСЛАВ с 12.05.2015 по 14.05.2015</t>
  </si>
  <si>
    <t>205308389</t>
  </si>
  <si>
    <t>ЛЕДОВСКИХ СЕРГЕЙ</t>
  </si>
  <si>
    <t>ЛЕДОВСКИХ СЕРГЕЙ МИХАЙЛОВИЧ с 08.05.2015 по 11.05.2015</t>
  </si>
  <si>
    <t>205307976</t>
  </si>
  <si>
    <t>ЛЕМЕШКО АЛЕКСЕЙ</t>
  </si>
  <si>
    <t>ЛЕМЕШКО АЛЕКСЕЙ с 03.05.2015 по 07.05.2015</t>
  </si>
  <si>
    <t>205306984</t>
  </si>
  <si>
    <t>ЛЕМЕШКО ЕВГЕНИЙ</t>
  </si>
  <si>
    <t>ЛЕМЕШКО ЕВГЕНИЙ с 01.05.2015 по 03.05.2015</t>
  </si>
  <si>
    <t>105307143</t>
  </si>
  <si>
    <t>ЛЕНКОВА ИРИНА</t>
  </si>
  <si>
    <t>ЛЕНКОВА ИРИНА с 28.05.2015 по 30.05.2015</t>
  </si>
  <si>
    <t>205308364</t>
  </si>
  <si>
    <t>ЛЕОНЕНКО ЕГОР</t>
  </si>
  <si>
    <t>ЛЕОНЕНКО ЕГОР с 13.05.2015 по 19.05.2015</t>
  </si>
  <si>
    <t>205310567</t>
  </si>
  <si>
    <t>ЛЕОНОВ БОРИС</t>
  </si>
  <si>
    <t>ЛЕОНОВ БОРИС с 25.05.2015 по 29.05.2015</t>
  </si>
  <si>
    <t>105308534</t>
  </si>
  <si>
    <t>ЛЕОНОВ БОРИС с 29.05.2015 по 30.05.2015</t>
  </si>
  <si>
    <t>105306722</t>
  </si>
  <si>
    <t>ЛЕПШОКОВ САДДАМ</t>
  </si>
  <si>
    <t>БАЙЧОРОВА АСИЯТ с 27.05.2015 по 29.05.2015</t>
  </si>
  <si>
    <t>205308446</t>
  </si>
  <si>
    <t>ЛИ ЯНЬ</t>
  </si>
  <si>
    <t>ЛИ ЯНЬ с 03.05.2015 по 06.05.2015</t>
  </si>
  <si>
    <t>205314181</t>
  </si>
  <si>
    <t>ЛИК ИРИНА</t>
  </si>
  <si>
    <t>ЛИК ИРИНА с 20.05.2015 по 22.05.2015</t>
  </si>
  <si>
    <t>105301371</t>
  </si>
  <si>
    <t>ЛИНЮШИН ВЯЧЕСЛАВ</t>
  </si>
  <si>
    <t>ЛИНЮШИН ВЯЧЕСЛАВ с 16.05.2015 по 20.05.2015</t>
  </si>
  <si>
    <t>105300232</t>
  </si>
  <si>
    <t>ЛИСИХИНА ТАТЬЯНА</t>
  </si>
  <si>
    <t>ЛИСИХИН ДМИТРИЙ с 11.05.2015 по 14.05.2015</t>
  </si>
  <si>
    <t>205311486</t>
  </si>
  <si>
    <t>ЛИСИЦА ЛЕОНИД</t>
  </si>
  <si>
    <t>ЛИСИЦА ЛЕОНИД с 16.05.2015 по 18.05.2015</t>
  </si>
  <si>
    <t>205315182</t>
  </si>
  <si>
    <t>ЛИСИЦИН СЕРГЕЙ</t>
  </si>
  <si>
    <t>ЛИСИЦИН СЕРГЕЙ с 26.05.2015 по 28.05.2015</t>
  </si>
  <si>
    <t>205300716</t>
  </si>
  <si>
    <t>ЛИТВИНЧИК ОЛЬГА</t>
  </si>
  <si>
    <t>ЛИТВИНЧИК ОЛЬГА с 13.05.2015 по 17.05.2015</t>
  </si>
  <si>
    <t>205301853</t>
  </si>
  <si>
    <t>ЛИТВИНЧУК ЛЮДМИЛА</t>
  </si>
  <si>
    <t>ЛИТВИНЧУК ЛЮДМИЛА с 15.05.2015 по 24.05.2015</t>
  </si>
  <si>
    <t>105300885</t>
  </si>
  <si>
    <t>ЛИТВИНЮК СЕРГЕЙ</t>
  </si>
  <si>
    <t>ЛИТВИНЮК СЕРГЕЙ с 01.05.2015 по 03.05.2015</t>
  </si>
  <si>
    <t>ЗОЗУЛЯ ЕЛЕНА с 01.05.2015 по 03.05.2015</t>
  </si>
  <si>
    <t>205301512</t>
  </si>
  <si>
    <t>ЛИТОВЧЕНКО ИГОРЬ</t>
  </si>
  <si>
    <t>ЛИТОВЧЕНКО ИГОРЬ с 03.05.2015 по 06.05.2015</t>
  </si>
  <si>
    <t>205310971</t>
  </si>
  <si>
    <t>ЛИТОМИНА АЛЕНА</t>
  </si>
  <si>
    <t>ЛИТОМИНА АЛЕНА с 12.05.2015 по 19.05.2015</t>
  </si>
  <si>
    <t>105303150</t>
  </si>
  <si>
    <t>ЛИТОШ НИКОЛАЙ</t>
  </si>
  <si>
    <t>ЛИТОШ НИКОЛАЙ с 08.05.2015 по 09.05.2015</t>
  </si>
  <si>
    <t>205251760</t>
  </si>
  <si>
    <t>ЛИФАШИНА ЕЛЕНА</t>
  </si>
  <si>
    <t>ЛИФАШИНА ЕЛЕНА с 01.05.2015 по 03.05.2015</t>
  </si>
  <si>
    <t>ЛИФАШИНА ЕЛЕНА с 29.04.2015 по 01.05.2015</t>
  </si>
  <si>
    <t>205313541</t>
  </si>
  <si>
    <t>ЛИЦАРЕВ ЮРИЙ</t>
  </si>
  <si>
    <t>ЛИЦАРЕВ ЮРИЙ с 20.05.2015 по 26.05.2015</t>
  </si>
  <si>
    <t>105304843</t>
  </si>
  <si>
    <t>ЛОБАНОВ ЮРИЙ</t>
  </si>
  <si>
    <t>ЛОБАНОВ ЮРИЙ с 14.05.2015 по 15.05.2015</t>
  </si>
  <si>
    <t>205314997</t>
  </si>
  <si>
    <t>ЛОБАНОВА АНФИСА</t>
  </si>
  <si>
    <t>ЛОБАНОВА АНФИСА с 23.05.2015 по 24.05.2015</t>
  </si>
  <si>
    <t>205308733</t>
  </si>
  <si>
    <t>ЛОБАНЬ НИКИТА</t>
  </si>
  <si>
    <t>ЛОБАНЬ НИКИТА с 06.05.2015 по 08.05.2015</t>
  </si>
  <si>
    <t>205314448</t>
  </si>
  <si>
    <t>ЛОЖКОВА АНАСТАСИЯ</t>
  </si>
  <si>
    <t>АЗАРОВ РУСЛАН с 22.05.2015 по 28.05.2015</t>
  </si>
  <si>
    <t>105306853</t>
  </si>
  <si>
    <t>ЛОКТЕВ КОНСТАНТИН</t>
  </si>
  <si>
    <t>ЛОКТЕВ КОНСТАНТИН с 30.05.2015 по 31.05.2015</t>
  </si>
  <si>
    <t>205310118</t>
  </si>
  <si>
    <t>ЛОМАКИН ВАЛЕРИЙ</t>
  </si>
  <si>
    <t>ЛОМАКИН ВАЛЕРИЙ с 15.05.2015 по 17.05.2015</t>
  </si>
  <si>
    <t>205314264</t>
  </si>
  <si>
    <t>ЛОМОВ ЮРИИ</t>
  </si>
  <si>
    <t>ЛОМОВ ЮРИИ с 24.05.2015 по 29.05.2015</t>
  </si>
  <si>
    <t>205308130</t>
  </si>
  <si>
    <t>ЛОМОВА ТАТЬЯНА</t>
  </si>
  <si>
    <t>ЛОМОВА ТАТЬЯНА АНАТОЛЬЕВНА с 10.05.2015 по 16.05.2015</t>
  </si>
  <si>
    <t>205311398</t>
  </si>
  <si>
    <t>ЛОТАРЦЕВ ДАНИЛА</t>
  </si>
  <si>
    <t>ЛОТАРЦЕВА ДИАНА с 29.05.2015 по 31.05.2015</t>
  </si>
  <si>
    <t>105302738</t>
  </si>
  <si>
    <t>ЛОХАНОВ АЛЕКСЕЙ</t>
  </si>
  <si>
    <t>ЛОХАНОВА АННА с 13.05.2015 по 18.05.2015</t>
  </si>
  <si>
    <t>105301387</t>
  </si>
  <si>
    <t>ЛОХОВА АНАСТАСИЯ</t>
  </si>
  <si>
    <t>КАЙГОРОДОВА ЖАННА с 04.05.2015 по 07.05.2015</t>
  </si>
  <si>
    <t>КРИВЕНКО РОМАН с 04.05.2015 по 07.05.2015</t>
  </si>
  <si>
    <t>105307819</t>
  </si>
  <si>
    <t>ЛУБЕНЕЦ ЛИЛИЯ</t>
  </si>
  <si>
    <t>КАТАЕВ ВИТАЛИЙ с 26.05.2015 по 27.05.2015</t>
  </si>
  <si>
    <t>205300312</t>
  </si>
  <si>
    <t>ЛУГОВОЙ СЕРГЕЙ</t>
  </si>
  <si>
    <t>ЛУГОВОЙ СЕРГЕЙ с 01.05.2015 по 05.05.2015</t>
  </si>
  <si>
    <t>205314358</t>
  </si>
  <si>
    <t>ЛУЖЕЦКИЙ ДЕНИС</t>
  </si>
  <si>
    <t>ЛУЖЕЦКИЙ ДЕНИС с 25.05.2015 по 29.05.2015</t>
  </si>
  <si>
    <t>205300729</t>
  </si>
  <si>
    <t>ЛУКИН ДМИТРИЙ</t>
  </si>
  <si>
    <t>ЛУКИН ДМИТРИЙ с 24.05.2015 по 31.05.2015</t>
  </si>
  <si>
    <t>205308853</t>
  </si>
  <si>
    <t>ЛУКОШКОВ МИХАИЛ</t>
  </si>
  <si>
    <t>ЛУКОШКОВ МИХАИЛ с 04.05.2015 по 07.05.2015</t>
  </si>
  <si>
    <t>105307496</t>
  </si>
  <si>
    <t>ЛУКЬЯНОВА КРИСТИНА</t>
  </si>
  <si>
    <t>ЛУКЬЯНОВА КРИСТИНА с 26.05.2015 по 28.05.2015</t>
  </si>
  <si>
    <t>105301055</t>
  </si>
  <si>
    <t>ЛУКЬЯНСКОВ ВАСИЛИЙ</t>
  </si>
  <si>
    <t>ЛУКЬЯНСКОВ ВАСИЛИЙ с 03.05.2015 по 04.05.2015</t>
  </si>
  <si>
    <t>205303876</t>
  </si>
  <si>
    <t>ЛУКЬЯНЧИКОВА ЕКАТЕРИНА</t>
  </si>
  <si>
    <t>ЛУКЬЯНЧИКОВА ЕКАТЕРИНА с 01.05.2015 по 08.05.2015</t>
  </si>
  <si>
    <t>105300891</t>
  </si>
  <si>
    <t>ЛУСПАРЬЯН ИРИНА</t>
  </si>
  <si>
    <t>ЛУСПАРЬЯН АРМЕН с 01.05.2015 по 07.05.2015</t>
  </si>
  <si>
    <t>205315301</t>
  </si>
  <si>
    <t>ЛУХТА НАДЕЖДА</t>
  </si>
  <si>
    <t>ЛУХТА НАДЕЖДА с 26.05.2015 по 29.05.2015</t>
  </si>
  <si>
    <t>205314396</t>
  </si>
  <si>
    <t>ЛУЧИНКИНА НАТАЛЬЯ</t>
  </si>
  <si>
    <t>ЛУЧИНКИНА НАТАЛИЯ с 23.05.2015 по 30.05.2015</t>
  </si>
  <si>
    <t>105301212</t>
  </si>
  <si>
    <t>ЛУЧКИНА НАТАЛЬЯ</t>
  </si>
  <si>
    <t>ЛУЧКИНА НАТАЛЬЯ с 10.05.2015 по 12.05.2015</t>
  </si>
  <si>
    <t>205308144</t>
  </si>
  <si>
    <t>ЛЫМАРЕВА ВИОЛА</t>
  </si>
  <si>
    <t>ЛЫМАРЕВА ВИОЛА с 06.05.2015 по 07.05.2015</t>
  </si>
  <si>
    <t>ДЕЙНЕГА СОФЬЯ с 06.05.2015 по 07.05.2015</t>
  </si>
  <si>
    <t>205311686</t>
  </si>
  <si>
    <t>ЛЫСЕНКО ВИТАЛИЙ</t>
  </si>
  <si>
    <t>ЛЫСЕНКО ОЛЕСЯ с 11.05.2015 по 12.05.2015</t>
  </si>
  <si>
    <t>205313788</t>
  </si>
  <si>
    <t>ЛЫСКОВЕЦ ЕЛЕНА</t>
  </si>
  <si>
    <t>ЛЫСКОВЕЦ ЕЛЕНА с 24.05.2015 по 28.05.2015</t>
  </si>
  <si>
    <t>205306455</t>
  </si>
  <si>
    <t>ЛЫШКО ЕЛИЗАВЕТА</t>
  </si>
  <si>
    <t>ДАШКИНА ИРИНА с 09.05.2015 по 11.05.2015</t>
  </si>
  <si>
    <t>205308504</t>
  </si>
  <si>
    <t>ЛЬВОВИЧ ЛЕОНИД</t>
  </si>
  <si>
    <t>ЛЬВОВИЧ ЛЕОНИД ДМИТРИЕВИЧ с 10.05.2015 по 16.05.2015</t>
  </si>
  <si>
    <t>205308132</t>
  </si>
  <si>
    <t>ЛЮБИМОВ АНТОН</t>
  </si>
  <si>
    <t>ЛЮБИМОВ АНТОН с 10.05.2015 по 15.05.2015</t>
  </si>
  <si>
    <t>205314458</t>
  </si>
  <si>
    <t>ЛЮБЧЕНКО ВИТАЛИЙ</t>
  </si>
  <si>
    <t>ЛЮБЧЕНКО ВИТАЛИЙ с 23.05.2015 по 24.05.2015</t>
  </si>
  <si>
    <t>205315283</t>
  </si>
  <si>
    <t>ЛЮБЧЕНКО ВИТАЛИЙ с 27.05.2015 по 29.05.2015</t>
  </si>
  <si>
    <t>205305836</t>
  </si>
  <si>
    <t>МАВРИНА ГАЛИНА</t>
  </si>
  <si>
    <t>МАВРИНА ГАЛИНА с 16.05.2015 по 18.05.2015</t>
  </si>
  <si>
    <t>205309413</t>
  </si>
  <si>
    <t>МАВРОМАТИС АНДРЕЙ</t>
  </si>
  <si>
    <t>МАВРОМАТИС АНДРЕЙ с 11.05.2015 по 12.05.2015</t>
  </si>
  <si>
    <t>205313737</t>
  </si>
  <si>
    <t>МАВРОМАТИС ЮЛИЯ</t>
  </si>
  <si>
    <t>МАВРОМАТИС ЮЛИЯ с 17.05.2015 по 19.05.2015</t>
  </si>
  <si>
    <t>205314485</t>
  </si>
  <si>
    <t>МАГАКЯН СУРИК</t>
  </si>
  <si>
    <t>МАГАКЯН СУРИК с 21.05.2015 по 22.05.2015</t>
  </si>
  <si>
    <t>205309227</t>
  </si>
  <si>
    <t>МАГЕРОВ ИЛЬЯ</t>
  </si>
  <si>
    <t>МАГЕРОВ ИЛЬЯ с 05.05.2015 по 09.05.2015</t>
  </si>
  <si>
    <t>205314683</t>
  </si>
  <si>
    <t>МАГОМЕДОВ АЧАЛО</t>
  </si>
  <si>
    <t>МАГОМЕДОВ А с 22.05.2015 по 24.05.2015</t>
  </si>
  <si>
    <t>205314688</t>
  </si>
  <si>
    <t>МАГОМЕДОВ МАГОМЕД</t>
  </si>
  <si>
    <t>ДИЧЕВСКИЙ РОМАН с 22.05.2015 по 24.05.2015</t>
  </si>
  <si>
    <t>105303131</t>
  </si>
  <si>
    <t>МАЙОРОВ АЛЕКСЕЙ</t>
  </si>
  <si>
    <t>МАЙОРОВ АЛЕКСЕЙ ВАЛЕРЬЕВИЧ с 08.05.2015 по 09.05.2015</t>
  </si>
  <si>
    <t>МАКАРКИНА ЕЛЕНА с 01.05.2015 по 02.05.2015</t>
  </si>
  <si>
    <t>205302040</t>
  </si>
  <si>
    <t>МАКАРОВ ВЛАДИМИР</t>
  </si>
  <si>
    <t>МАКАРОВ ВЛАДИМИР с 02.05.2015 по 04.05.2015</t>
  </si>
  <si>
    <t>205314891</t>
  </si>
  <si>
    <t>МАКАРОВ ИГОРЬ</t>
  </si>
  <si>
    <t>МАКАРОВ ИГОРЬ с 22.05.2015 по 23.05.2015</t>
  </si>
  <si>
    <t>205314953</t>
  </si>
  <si>
    <t>МАКИЕВСКАЯ ВИКТОРИЯ</t>
  </si>
  <si>
    <t>ОГНЕНКО РАИСА с 26.05.2015 по 28.05.2015</t>
  </si>
  <si>
    <t>205304298</t>
  </si>
  <si>
    <t>МАКОЛКИНА ТАТЬЯНА</t>
  </si>
  <si>
    <t>МАКОЛКИНА ТАТЬЯНА с 12.05.2015 по 14.05.2015</t>
  </si>
  <si>
    <t>205312548</t>
  </si>
  <si>
    <t>МАЛАМУТ ИЛЬЯ</t>
  </si>
  <si>
    <t>МАЛАМУТ ИЛЬЯ с 14.05.2015 по 15.05.2015</t>
  </si>
  <si>
    <t>205300548</t>
  </si>
  <si>
    <t>МАЛЕНЧУК Г</t>
  </si>
  <si>
    <t>МАЛЕНЧУК с 01.05.2015 по 04.05.2015</t>
  </si>
  <si>
    <t>205304824</t>
  </si>
  <si>
    <t>МАЛИКОВ СЕРГЕЙ</t>
  </si>
  <si>
    <t>МАЛИКОВ СЕРГЕЙ ВЛАДИМИРОВИЧ с 01.05.2015 по 05.05.2015</t>
  </si>
  <si>
    <t>205315894</t>
  </si>
  <si>
    <t>МАЛИЦКАЯ ХРИСТИНА</t>
  </si>
  <si>
    <t>ВЫСОЦКИЙ РОМАН с 29.05.2015 по 30.05.2015</t>
  </si>
  <si>
    <t>205314438</t>
  </si>
  <si>
    <t>МАЛЫГИН ИЛЬЯ</t>
  </si>
  <si>
    <t>МАЛЫГИНА ВАЛЕРИЯ с 22.05.2015 по 24.05.2015</t>
  </si>
  <si>
    <t>105305518</t>
  </si>
  <si>
    <t>МАЛЫШЕВА ИРИНА</t>
  </si>
  <si>
    <t>МАЛЫШЕВА ИРИНА с 17.05.2015 по 19.05.2015</t>
  </si>
  <si>
    <t>205310229</t>
  </si>
  <si>
    <t>МАЛЫШЕВА НАДЕЖДА</t>
  </si>
  <si>
    <t>МАЛЫШЕВА НАДЕЖДА ВИТАЛЬЕВНА с 10.05.2015 по 19.05.2015</t>
  </si>
  <si>
    <t>105305874</t>
  </si>
  <si>
    <t>МАЛЫШЕВА НАТАЛИЯ</t>
  </si>
  <si>
    <t>МАЛЫШЕВА НАТАЛИЯ с 19.05.2015 по 20.05.2015</t>
  </si>
  <si>
    <t>105300706</t>
  </si>
  <si>
    <t>МАЛЫШЕНКО ОЛЬГА</t>
  </si>
  <si>
    <t>МАЛЫШЕНКО ОЛЬГА с 01.05.2015 по 04.05.2015</t>
  </si>
  <si>
    <t>205300640</t>
  </si>
  <si>
    <t>МАЛЯСОВА ЕЛЕНА</t>
  </si>
  <si>
    <t>МАКСИМОВИЧ АННА с 01.05.2015 по 05.05.2015</t>
  </si>
  <si>
    <t>105300870</t>
  </si>
  <si>
    <t>МАМЕДОВ МЕЗЛУМ</t>
  </si>
  <si>
    <t>МАМЕДОВ МЕЗЛУМ РАШИД ОГЛЫ с 05.05.2015 по 09.05.2015</t>
  </si>
  <si>
    <t>205309148</t>
  </si>
  <si>
    <t>МАМЕДОВА РУСУДАН</t>
  </si>
  <si>
    <t>МАМЕДОВА РУСУДАН с 04.05.2015 по 06.05.2015</t>
  </si>
  <si>
    <t>105300721</t>
  </si>
  <si>
    <t>МАМИЕВ ВИДАДИ</t>
  </si>
  <si>
    <t>МАМИЕВ ВИДАДИ с 02.05.2015 по 09.05.2015</t>
  </si>
  <si>
    <t>205308299</t>
  </si>
  <si>
    <t>МАМОНТОВ ВЛАДИМИР</t>
  </si>
  <si>
    <t>МАМОНТОВ ВЛАДИМИР с 05.05.2015 по 09.05.2015</t>
  </si>
  <si>
    <t>105305562</t>
  </si>
  <si>
    <t>МАНСУРОВА ЭСЬМИРА</t>
  </si>
  <si>
    <t>МАНСУРОВА ЭСЬМИРА с 18.05.2015 по 20.05.2015</t>
  </si>
  <si>
    <t>205312039</t>
  </si>
  <si>
    <t>МАРЕННИКОВ АЛЕКСАНДР</t>
  </si>
  <si>
    <t>МАРЕННИКОВ АЛЕКСАНДР с 21.05.2015 по 23.05.2015</t>
  </si>
  <si>
    <t>205312034</t>
  </si>
  <si>
    <t>МАРЕННИКОВА НАТАЛЬЯ</t>
  </si>
  <si>
    <t>МАРЕННИКОВА НАТАЛЬЯ с 21.05.2015 по 23.05.2015</t>
  </si>
  <si>
    <t>205314862</t>
  </si>
  <si>
    <t>МАРИНИН ЭДУАРД</t>
  </si>
  <si>
    <t>МАРИНИН ЭДУАРД с 22.05.2015 по 24.05.2015</t>
  </si>
  <si>
    <t>205313950</t>
  </si>
  <si>
    <t>МАРКАРЯН ДАВИД</t>
  </si>
  <si>
    <t>САИНЧУК ВЛАДА с 19.05.2015 по 21.05.2015</t>
  </si>
  <si>
    <t>105300995</t>
  </si>
  <si>
    <t>МАРКЕЕВА ЗАЛИНА</t>
  </si>
  <si>
    <t>МАРКЕЕВА ЗАЛИНА с 13.05.2015 по 16.05.2015</t>
  </si>
  <si>
    <t>105302005</t>
  </si>
  <si>
    <t>МАРКЕЛОВ НИКОЛАЙ</t>
  </si>
  <si>
    <t>МАРКЕЛОВ НИКОЛАЙ МИХАЙЛОВИЧ с 04.05.2015 по 05.05.2015</t>
  </si>
  <si>
    <t>105304352</t>
  </si>
  <si>
    <t>МАРКИН ИГОРЬ</t>
  </si>
  <si>
    <t>МАРКИН ИГОРЬ с 17.05.2015 по 20.05.2015</t>
  </si>
  <si>
    <t>205303591</t>
  </si>
  <si>
    <t>МАРКИНА ИРИНА</t>
  </si>
  <si>
    <t>МАРКИНА ИРИНА с 07.05.2015 по 10.05.2015</t>
  </si>
  <si>
    <t>КОВАЛЕВА ПАВЛИНА с 07.05.2015 по 10.05.2015</t>
  </si>
  <si>
    <t>105306860</t>
  </si>
  <si>
    <t>МАРКОВА ВИКТОРИЯ</t>
  </si>
  <si>
    <t>МАРКОВА ВИКТОРИЯ с 26.05.2015 по 28.05.2015</t>
  </si>
  <si>
    <t>105300259</t>
  </si>
  <si>
    <t>МАРКОСЬЯН АНДРЕЙ</t>
  </si>
  <si>
    <t>МАРКОСЬЯН АНДРЕЙ с 09.05.2015 по 11.05.2015</t>
  </si>
  <si>
    <t>205253482</t>
  </si>
  <si>
    <t>МАРТИРОСЯН ЯНА</t>
  </si>
  <si>
    <t>МАРТИРОСЯН АРТУР с 01.05.2015 по 03.05.2015</t>
  </si>
  <si>
    <t>МАРТИРОСЯН АРТУР с 29.04.2015 по 01.05.2015</t>
  </si>
  <si>
    <t>105305506</t>
  </si>
  <si>
    <t>МАРТЫНОВ ДМИТРИЙ</t>
  </si>
  <si>
    <t>МАРТЫНОВ ДМИТРИЙ с 17.05.2015 по 19.05.2015</t>
  </si>
  <si>
    <t>205300332</t>
  </si>
  <si>
    <t>МАРТЫНОВА ЮЛИЯ</t>
  </si>
  <si>
    <t>МАРТЫНОВ АЛЕКСЕЙ с 01.05.2015 по 05.05.2015</t>
  </si>
  <si>
    <t>205307845</t>
  </si>
  <si>
    <t>МАРТЬЯНОВА ОЛЬГА</t>
  </si>
  <si>
    <t>МАРТЬЯНОВА ОЛЬГА с 08.05.2015 по 14.05.2015</t>
  </si>
  <si>
    <t>205314868</t>
  </si>
  <si>
    <t>МАРУГИН ВЛАДИСЛАВ</t>
  </si>
  <si>
    <t>МАРУГИН ВЛАДИСЛАВ с 28.05.2015 по 29.05.2015</t>
  </si>
  <si>
    <t>БЕРЕЗЮК НИКОЛАЙ с 28.05.2015 по 29.05.2015</t>
  </si>
  <si>
    <t>205313495</t>
  </si>
  <si>
    <t>МАРУГИН ВЛАДИСЛАВ с 29.05.2015 по 31.05.2015</t>
  </si>
  <si>
    <t>БЕРЕЗЮК НИКОЛАЙ с 29.05.2015 по 31.05.2015</t>
  </si>
  <si>
    <t>105301318</t>
  </si>
  <si>
    <t>МАРУНОВ АЛЕКСАНДР</t>
  </si>
  <si>
    <t>МАРУНОВ АЛЕКСАНДР с 03.05.2015 по 08.05.2015</t>
  </si>
  <si>
    <t>205301968</t>
  </si>
  <si>
    <t>МАРЧУК ДМИТРИЙ</t>
  </si>
  <si>
    <t>МАРЧУК ДМИТРИЙ с 23.05.2015 по 25.05.2015</t>
  </si>
  <si>
    <t>205314512</t>
  </si>
  <si>
    <t>МАСАЛОВА ВАЛЕНТИНА</t>
  </si>
  <si>
    <t>РОЖКОВА НАТАЛЬЯ с 24.05.2015 по 26.05.2015</t>
  </si>
  <si>
    <t>205314872</t>
  </si>
  <si>
    <t>МАСЕНКО АНАСТАСИЯ</t>
  </si>
  <si>
    <t>МАСЕНКО АНАСТАСИЯ с 24.05.2015 по 26.05.2015</t>
  </si>
  <si>
    <t>ЗЕЙТУНЯН МАРГАРИТА с 24.05.2015 по 26.05.2015</t>
  </si>
  <si>
    <t>КОЧАРОВА НИКОЛЬ с 24.05.2015 по 26.05.2015</t>
  </si>
  <si>
    <t>205314561</t>
  </si>
  <si>
    <t>МАСЛИЕВ АНДРЕЙ</t>
  </si>
  <si>
    <t>МАСЛИЕВ АНДРЕЙ с 28.05.2015 по 31.05.2015</t>
  </si>
  <si>
    <t>205310090</t>
  </si>
  <si>
    <t>МАСЛИЧ ВЯЧЕСЛАВ</t>
  </si>
  <si>
    <t>МАСЛИЧ ВЯЧЕСЛАВ с 07.05.2015 по 09.05.2015</t>
  </si>
  <si>
    <t>205314089</t>
  </si>
  <si>
    <t>МАСЛОВ АЛЕКСЕЙ</t>
  </si>
  <si>
    <t>МАСЛОВ АЛЕКСЕЙ с 24.05.2015 по 25.05.2015</t>
  </si>
  <si>
    <t>105300992</t>
  </si>
  <si>
    <t>МАСЛОВА НАТАЛЬЯ</t>
  </si>
  <si>
    <t>МАСЛОВА НАТАЛЬЯ с 03.05.2015 по 06.05.2015</t>
  </si>
  <si>
    <t>205303812</t>
  </si>
  <si>
    <t>МАСЮКОВА АННА</t>
  </si>
  <si>
    <t>МАСЮКОВ АНДРЕЙ с 11.05.2015 по 16.05.2015</t>
  </si>
  <si>
    <t>205309177</t>
  </si>
  <si>
    <t>МАТАШОВ МИХАИЛ</t>
  </si>
  <si>
    <t>МАТАШОВ МИХАИЛ ВЛАДИМИРОВИЧ с 04.05.2015 по 06.05.2015</t>
  </si>
  <si>
    <t>205309053</t>
  </si>
  <si>
    <t>МАТАШОВА ОЛЬГА</t>
  </si>
  <si>
    <t>МАТАШОВА ОЛЬГА ПЕТРОВНА с 04.05.2015 по 06.05.2015</t>
  </si>
  <si>
    <t>205308158</t>
  </si>
  <si>
    <t>МАТВЕЕВ ИВАН</t>
  </si>
  <si>
    <t>МАТВЕЕВ ИВАН с 05.05.2015 по 09.05.2015</t>
  </si>
  <si>
    <t>105305527</t>
  </si>
  <si>
    <t>МАТВЕЕВ СТАНИСЛАВ</t>
  </si>
  <si>
    <t>МАТВЕЕВА АНАСТАСИЯ с 19.05.2015 по 20.05.2015</t>
  </si>
  <si>
    <t>105306560</t>
  </si>
  <si>
    <t>МАТВЕЕВА АНАСТАСИЯ с 22.05.2015 по 23.05.2015</t>
  </si>
  <si>
    <t>105307431</t>
  </si>
  <si>
    <t>МАТВЕЕВА АНАСТАСИЯ с 25.05.2015 по 26.05.2015</t>
  </si>
  <si>
    <t>105307671</t>
  </si>
  <si>
    <t>МАТВЕЕВА АНАСТАСИЯ с 28.05.2015 по 29.05.2015</t>
  </si>
  <si>
    <t>ПОНОМАРЕВА ОКСАНА</t>
  </si>
  <si>
    <t>ПОНОМАРЕВА ОКСАНА с 19.05.2015 по 21.05.2015</t>
  </si>
  <si>
    <t>105308513</t>
  </si>
  <si>
    <t>МАТВЕЕВ СТАС</t>
  </si>
  <si>
    <t>МАТВЕЕВА АНАСТАСИЯ с 29.05.2015 по 30.05.2015</t>
  </si>
  <si>
    <t>105305222</t>
  </si>
  <si>
    <t>МАТВЕЕВА АНАСТАСИЯ</t>
  </si>
  <si>
    <t>MATVEEVA ANASTASIA с 17.05.2015 по 19.05.2015</t>
  </si>
  <si>
    <t>205301201</t>
  </si>
  <si>
    <t>МАТВЕЕВА СВЕТЛАНА</t>
  </si>
  <si>
    <t>МАТВЕЕВА СВЕТЛАНА с 05.05.2015 по 09.05.2015</t>
  </si>
  <si>
    <t>ШАМГУНОВА ТАТЬЯНА с 05.05.2015 по 09.05.2015</t>
  </si>
  <si>
    <t>105304827</t>
  </si>
  <si>
    <t>МАТЮХИН АЛЕКСАНДР</t>
  </si>
  <si>
    <t>МАТЮХИН АЛЕКСАНДР с 29.05.2015 по 31.05.2015</t>
  </si>
  <si>
    <t>205310743</t>
  </si>
  <si>
    <t>МАТЮШЕВ ГЕОРГИЙ</t>
  </si>
  <si>
    <t>ТОЗЛИЯН ЮЛИЯ с 20.05.2015 по 23.05.2015</t>
  </si>
  <si>
    <t>205310722</t>
  </si>
  <si>
    <t>МАТЮШЕВ ЕВГЕНИЙ</t>
  </si>
  <si>
    <t>МАТЮШЕВ ЕВГЕНИЙ с 20.05.2015 по 23.05.2015</t>
  </si>
  <si>
    <t>205304391</t>
  </si>
  <si>
    <t>МАТЮШОНОК НАТАЛИЯ</t>
  </si>
  <si>
    <t>МАТЮШОНОК АЛЕКСАНДР с 01.05.2015 по 03.05.2015</t>
  </si>
  <si>
    <t>205308168</t>
  </si>
  <si>
    <t>МАХОВ АЛЕКСЕЙ</t>
  </si>
  <si>
    <t>МАХОВ АЛЕКСЕЙ с 05.05.2015 по 12.05.2015</t>
  </si>
  <si>
    <t>105300516</t>
  </si>
  <si>
    <t>МАЦАК ВЯЧЕСЛАВ</t>
  </si>
  <si>
    <t>МАЦАК ВЯЧЕСЛАВ с 01.05.2015 по 04.05.2015</t>
  </si>
  <si>
    <t>105300941</t>
  </si>
  <si>
    <t>МАЦАКОВ МАКСИМ</t>
  </si>
  <si>
    <t>МАЦАКОВ МАКСИМ СЕРГЕЕВИЧ с 05.05.2015 по 07.05.2015</t>
  </si>
  <si>
    <t>205315442</t>
  </si>
  <si>
    <t>МАЦОРА НАТАЛЬЯ</t>
  </si>
  <si>
    <t>МАЦОРА НАТАЛЬЯ с 26.05.2015 по 28.05.2015</t>
  </si>
  <si>
    <t>105305878</t>
  </si>
  <si>
    <t>МАЧЕХИН ЕВГЕНИЙ</t>
  </si>
  <si>
    <t>МАЧЕХИН ЕВГЕНИЙ с 19.05.2015 по 21.05.2015</t>
  </si>
  <si>
    <t>105306182</t>
  </si>
  <si>
    <t>КОШЕЛЕНКО АРТЕМ с 20.05.2015 по 22.05.2015</t>
  </si>
  <si>
    <t>205305103</t>
  </si>
  <si>
    <t>МЕДВЕДЕВ АЛЕКСАНДР</t>
  </si>
  <si>
    <t>МЕДВЕДЕВ АЛЕКСАНДР с 03.05.2015 по 10.05.2015</t>
  </si>
  <si>
    <t>105301225</t>
  </si>
  <si>
    <t>МЕДВЕДЕВА ЮЛИЯ</t>
  </si>
  <si>
    <t>МЕДВЕДЕВ ЕВГЕНИЙ с 03.05.2015 по 04.05.2015</t>
  </si>
  <si>
    <t>205303714</t>
  </si>
  <si>
    <t>МЕДВЕДЕВ ИГОРЬ</t>
  </si>
  <si>
    <t>МЕДВЕДЕВ ИГОРЬ с 11.05.2015 по 17.05.2015</t>
  </si>
  <si>
    <t>105305851</t>
  </si>
  <si>
    <t>МЕЗЕНЦЕВ МИХАИЛ</t>
  </si>
  <si>
    <t>МЕЗЕНЦЕВ МИХАИЛ с 19.05.2015 по 20.05.2015</t>
  </si>
  <si>
    <t>205313568</t>
  </si>
  <si>
    <t>МЕЛЕНТЬЕВ ОЛЕГ</t>
  </si>
  <si>
    <t>МЕЛЕНТЬЕВ ОЛЕГ с 22.05.2015 по 25.05.2015</t>
  </si>
  <si>
    <t>205306385</t>
  </si>
  <si>
    <t>МЕЛЕХОВА ИРИНА</t>
  </si>
  <si>
    <t>МЕЛЕХОВ АЛЕКСАНДР с 09.05.2015 по 11.05.2015</t>
  </si>
  <si>
    <t>105306249</t>
  </si>
  <si>
    <t>МЕЛЕШКО ЕЛЕНА</t>
  </si>
  <si>
    <t>МЕЛЕШКО ЕЛЕНА с 21.05.2015 по 24.05.2015</t>
  </si>
  <si>
    <t>205302399</t>
  </si>
  <si>
    <t>МЕЛЕШКО ОКСАНА</t>
  </si>
  <si>
    <t>МЕЛЕШКО АЛЕКСАНДР с 01.05.2015 по 10.05.2015</t>
  </si>
  <si>
    <t>205309593</t>
  </si>
  <si>
    <t>МЕЛИХОВА ОЛЬГА</t>
  </si>
  <si>
    <t>МЕЛИХОВА ОЛЬГА с 10.05.2015 по 14.05.2015</t>
  </si>
  <si>
    <t>205315322</t>
  </si>
  <si>
    <t>МЕЛКУМОВА МИЛЕНА</t>
  </si>
  <si>
    <t>МЕЛКУМОВА МИЛЕНА с 27.05.2015 по 30.05.2015</t>
  </si>
  <si>
    <t>205307110</t>
  </si>
  <si>
    <t>МЕЛЬНИК АЛЕКСЕЙ</t>
  </si>
  <si>
    <t>МЕЛЬНИК АЛЕКСЕЙ с 15.05.2015 по 17.05.2015</t>
  </si>
  <si>
    <t>205315431</t>
  </si>
  <si>
    <t>МЕЛЬНИКОВА ГАЛИНА</t>
  </si>
  <si>
    <t>МОРОЗОВА ВИКТОРИЯ с 28.05.2015 по 30.05.2015</t>
  </si>
  <si>
    <t>105300964</t>
  </si>
  <si>
    <t>МЕЛЬНИКОВА СВЕТЛАНА</t>
  </si>
  <si>
    <t>МЕЛЬНИКОВА СВЕТЛАНА с 15.05.2015 по 19.05.2015</t>
  </si>
  <si>
    <t>205307723</t>
  </si>
  <si>
    <t>МЕЛЬНИКОВА ЮЛИЯ</t>
  </si>
  <si>
    <t>МЕЛЬНИКОВА ЮЛИЯ с 15.05.2015 по 17.05.2015</t>
  </si>
  <si>
    <t>205306539</t>
  </si>
  <si>
    <t>МЕЛЬНИКОВА ЯРОСЛАВА</t>
  </si>
  <si>
    <t>STOROZHENKO ANDREY с 09.05.2015 по 11.05.2015</t>
  </si>
  <si>
    <t>205309093</t>
  </si>
  <si>
    <t>МЕНЬШИКОВА АНАСТАСИЯ</t>
  </si>
  <si>
    <t>МЕНЬШИКОВА АНАСТАСИЯ с 14.05.2015 по 17.05.2015</t>
  </si>
  <si>
    <t>205302034</t>
  </si>
  <si>
    <t>МЕРГАЛЯУТДИНОВ РИНАТ</t>
  </si>
  <si>
    <t>МЕРГАЛЯУТДИНОВ РИНАТ с 06.05.2015 по 16.05.2015</t>
  </si>
  <si>
    <t>205301203</t>
  </si>
  <si>
    <t>МЕРКИНА ИРИНА</t>
  </si>
  <si>
    <t>МЕРКИНА ИРИНА АЛЕКСАНДРОВНА с 12.05.2015 по 18.05.2015</t>
  </si>
  <si>
    <t>205308619</t>
  </si>
  <si>
    <t>МЕТЛОВ АЛЕКСЕЙ</t>
  </si>
  <si>
    <t>МЕТЛОВ АЛЕКСЕЙ с 02.05.2015 по 07.05.2015</t>
  </si>
  <si>
    <t>205313902</t>
  </si>
  <si>
    <t>МИКИТЮК ЮРИЙ</t>
  </si>
  <si>
    <t>МИКИТЮК ЮРИЙ с 22.05.2015 по 24.05.2015</t>
  </si>
  <si>
    <t>205304238</t>
  </si>
  <si>
    <t>МИЛАНКО МИХАИЛ</t>
  </si>
  <si>
    <t>МИЛАНКО МИХАИЛ с 01.05.2015 по 03.05.2015</t>
  </si>
  <si>
    <t>205312190</t>
  </si>
  <si>
    <t>МИЛИН ВИКТОР</t>
  </si>
  <si>
    <t>МИЛИН ВИКТОР с 22.05.2015 по 24.05.2015</t>
  </si>
  <si>
    <t>205306336</t>
  </si>
  <si>
    <t>МИЛЮТИНА НАТАЛЬЯ</t>
  </si>
  <si>
    <t>МИЛЮТИНА НАТАЛЬЯ с 03.05.2015 по 08.05.2015</t>
  </si>
  <si>
    <t>205303567</t>
  </si>
  <si>
    <t>МИЛЯВСКИЙ СЕРГЕЙ</t>
  </si>
  <si>
    <t>МИЛЯВСКИЙ СЕРГЕЙ с 06.05.2015 по 10.05.2015</t>
  </si>
  <si>
    <t>205308580</t>
  </si>
  <si>
    <t>МИНАЕВА ОЛЬГА</t>
  </si>
  <si>
    <t>МИНАЕВА ОЛЬГА с 04.05.2015 по 09.05.2015</t>
  </si>
  <si>
    <t>205303210</t>
  </si>
  <si>
    <t>МИНАСЯН ГОАРИНЕ</t>
  </si>
  <si>
    <t>МИНАСЯН ГОАРИНЕ ЮРИКОВНА с 02.05.2015 по 08.05.2015</t>
  </si>
  <si>
    <t>205300776</t>
  </si>
  <si>
    <t>МИНЕЕВА НАТАЛЬЯ</t>
  </si>
  <si>
    <t>МИНЕЕВА НАТАЛЬЯ с 17.05.2015 по 23.05.2015</t>
  </si>
  <si>
    <t>205300743</t>
  </si>
  <si>
    <t>МИНЕЕВА ЮЛИЯ</t>
  </si>
  <si>
    <t>МИНЕЕВА ЮЛИЯ с 17.05.2015 по 23.05.2015</t>
  </si>
  <si>
    <t>205305619</t>
  </si>
  <si>
    <t>МИНОЧКИН АЛЕКСЕЙ</t>
  </si>
  <si>
    <t>МИНОЧКИН АЛЕКСЕЙ с 02.05.2015 по 09.05.2015</t>
  </si>
  <si>
    <t>205306067</t>
  </si>
  <si>
    <t>МИРГОРОДСКАЯ АННА</t>
  </si>
  <si>
    <t>СТЕПАНОВА МАРИЯ с 09.05.2015 по 11.05.2015</t>
  </si>
  <si>
    <t>205312120</t>
  </si>
  <si>
    <t>ЯСЕНОВСКАЯ ЕЛЕНА с 29.05.2015 по 31.05.2015</t>
  </si>
  <si>
    <t>205312115</t>
  </si>
  <si>
    <t>МИРГОРОДСКАЯ ТАТЬЯНА</t>
  </si>
  <si>
    <t>МИРГОРОДСКИЙ ИВАН с 29.05.2015 по 31.05.2015</t>
  </si>
  <si>
    <t>205314468</t>
  </si>
  <si>
    <t>МИРЗОЕВ ДЖАМШЕД</t>
  </si>
  <si>
    <t>МИРЗОЕВ ДЖАМШЕД с 27.05.2015 по 29.05.2015</t>
  </si>
  <si>
    <t>205311333</t>
  </si>
  <si>
    <t>МИРОНОВА ОЛЬГА</t>
  </si>
  <si>
    <t>МИРОНОВА ОЛЬГА с 11.05.2015 по 13.05.2015</t>
  </si>
  <si>
    <t>СУХАНОВ ВИКТОР с 11.05.2015 по 13.05.2015</t>
  </si>
  <si>
    <t>105306175</t>
  </si>
  <si>
    <t>МИРОНЮК ОЛЬГА</t>
  </si>
  <si>
    <t>МИРОНЮК ОЛЬГА с 21.05.2015 по 23.05.2015</t>
  </si>
  <si>
    <t>205303453</t>
  </si>
  <si>
    <t>МИРОШНИЧЕНКО ОЛЬГА</t>
  </si>
  <si>
    <t>МИРОШНИЧЕНКО ОЛЬГА с 17.05.2015 по 25.05.2015</t>
  </si>
  <si>
    <t>105305661</t>
  </si>
  <si>
    <t>МИСИКОВА КРИСТИНА</t>
  </si>
  <si>
    <t>ПАТРАКОВА ОЛЬГА с 19.05.2015 по 21.05.2015</t>
  </si>
  <si>
    <t>105306824</t>
  </si>
  <si>
    <t>МИСЯВИЧЮТЕ ДАЙВА</t>
  </si>
  <si>
    <t>МИСЯВИЧЮТЕ ДАЙВА с 24.05.2015 по 26.05.2015</t>
  </si>
  <si>
    <t>205302753</t>
  </si>
  <si>
    <t>МИТЯКИНА ИРИНА</t>
  </si>
  <si>
    <t>МИТЯКИН ВИТАЛИЙ с 26.05.2015 по 28.05.2015</t>
  </si>
  <si>
    <t>205308463</t>
  </si>
  <si>
    <t>МИХАЙЛЕНКО ВИКТОРИЯ</t>
  </si>
  <si>
    <t>МИХАЙЛЕНКО ВИКТОРИЯ с 15.05.2015 по 17.05.2015</t>
  </si>
  <si>
    <t>205314745</t>
  </si>
  <si>
    <t>МИХАЙЛЕНКО ВЯЧЕСЛАВ</t>
  </si>
  <si>
    <t>МИХАЙЛЕНКО ВЯЧЕСЛАВ с 22.05.2015 по 24.05.2015</t>
  </si>
  <si>
    <t>205315117</t>
  </si>
  <si>
    <t>МИХАЙЛИЧЕНКО ОЛЬГА</t>
  </si>
  <si>
    <t>МИХАЙЛИЧЕНКО ОЛЬГА с 24.05.2015 по 26.05.2015</t>
  </si>
  <si>
    <t>205308430</t>
  </si>
  <si>
    <t>МИХАЙЛОВ СЕРГЕЙ</t>
  </si>
  <si>
    <t>МИХАЙЛОВ СЕРГЕЙ с 11.05.2015 по 13.05.2015</t>
  </si>
  <si>
    <t>105304997</t>
  </si>
  <si>
    <t>МИХАЙЛОВА ЛИЛИЯ</t>
  </si>
  <si>
    <t>МИХАЙЛОВА ЛИЛИЯ с 17.05.2015 по 19.05.2015</t>
  </si>
  <si>
    <t>105305435</t>
  </si>
  <si>
    <t>МИХАЛЬЧЕНКО СТАНИСЛАВ</t>
  </si>
  <si>
    <t>МИХАЛЬЧЕНКО АНАСТАСИЯ с 20.05.2015 по 22.05.2015</t>
  </si>
  <si>
    <t>205314854</t>
  </si>
  <si>
    <t>МИХЕЕВ ДМИТРИЙ</t>
  </si>
  <si>
    <t>АРМЯКОВА ОЛЬГА с 22.05.2015 по 24.05.2015</t>
  </si>
  <si>
    <t>205314965</t>
  </si>
  <si>
    <t>МИШИН ДЕМИД</t>
  </si>
  <si>
    <t>МИШИН ДЕМИД с 27.05.2015 по 29.05.2015</t>
  </si>
  <si>
    <t>205314952</t>
  </si>
  <si>
    <t>МИШИНА ОКСАНА</t>
  </si>
  <si>
    <t>МИШИНА ОКСАНА с 22.05.2015 по 24.05.2015</t>
  </si>
  <si>
    <t>205315253</t>
  </si>
  <si>
    <t>МОГИЛЬНЫЙ ЛЕОНИД</t>
  </si>
  <si>
    <t>САВЧЕНКО ВИКТОР с 26.05.2015 по 29.05.2015</t>
  </si>
  <si>
    <t>105308354</t>
  </si>
  <si>
    <t>МОДАЛЕВСКИЙ КИРИЛЛ</t>
  </si>
  <si>
    <t>МОДАЛЕВСКИЙ КИРИЛЛ с 29.05.2015 по 30.05.2015</t>
  </si>
  <si>
    <t>205308184</t>
  </si>
  <si>
    <t>МОИСЕЕВ ТИМУР</t>
  </si>
  <si>
    <t>МОИСЕЕВ ТИМУР ГЕННАДЬЕВИЧ с 04.05.2015 по 09.05.2015</t>
  </si>
  <si>
    <t>205310332</t>
  </si>
  <si>
    <t>МОКРОУСОВА АЛЕКСАНДРА</t>
  </si>
  <si>
    <t>МОКРОУСОВА АЛЕКСАНДРА с 26.05.2015 по 28.05.2015</t>
  </si>
  <si>
    <t>ДЕРГАЛИНА ЛЮДМИЛА с 26.05.2015 по 28.05.2015</t>
  </si>
  <si>
    <t>205300313</t>
  </si>
  <si>
    <t>МОЛОДЕЦ СВЕТЛАНА</t>
  </si>
  <si>
    <t>МОЛОДЕЦ ИВАН АЛЕКСАНДРОВИЧ с 01.05.2015 по 06.05.2015</t>
  </si>
  <si>
    <t>205312511</t>
  </si>
  <si>
    <t>МОЛОДЦОВ ИГОРЬ</t>
  </si>
  <si>
    <t>МОЛОДЦОВ ИГОРЬ с 17.05.2015 по 20.05.2015</t>
  </si>
  <si>
    <t>КАСАДЖИК ОКСАНА с 17.05.2015 по 20.05.2015</t>
  </si>
  <si>
    <t>205251556</t>
  </si>
  <si>
    <t>МОЛЧАНОВ ДМИТРИЙ</t>
  </si>
  <si>
    <t>МОЛЧАНОВ ДМИТРИЙ с 16.05.2015 по 17.05.2015</t>
  </si>
  <si>
    <t>105301404</t>
  </si>
  <si>
    <t>МОЛЬКОВ АЛЕКСАНДР</t>
  </si>
  <si>
    <t>МОЛЬКОВ АЛЕКСАНДР с 13.05.2015 по 18.05.2015</t>
  </si>
  <si>
    <t>205307303</t>
  </si>
  <si>
    <t>МОНЬКО ЕКАТЕРИНА</t>
  </si>
  <si>
    <t>ДЬЯЧЕНКО ВЯЧЕСЛАВ с 09.05.2015 по 11.05.2015</t>
  </si>
  <si>
    <t>105300889</t>
  </si>
  <si>
    <t>МОРАШ ВИКТОРИЯ</t>
  </si>
  <si>
    <t>ПАНИНА АННА с 02.05.2015 по 05.05.2015</t>
  </si>
  <si>
    <t>105302634</t>
  </si>
  <si>
    <t>МОРЕНКО ОКСАНА</t>
  </si>
  <si>
    <t>МОРЕНКО ОКСАНА с 21.05.2015 по 24.05.2015</t>
  </si>
  <si>
    <t>205307364</t>
  </si>
  <si>
    <t>МОРКОВСКОЙ ВАСИЛИЙ</t>
  </si>
  <si>
    <t>МОРКОВСКАЯ ЯНА с 15.05.2015 по 17.05.2015</t>
  </si>
  <si>
    <t>105300577</t>
  </si>
  <si>
    <t>МОРМУЛЬ АЙКАНУШ</t>
  </si>
  <si>
    <t>МОРМУЛЬ АЛЕКСАНДР ЕВГЕНЬЕВИЧ с 05.05.2015 по 07.05.2015</t>
  </si>
  <si>
    <t>205309056</t>
  </si>
  <si>
    <t>МОРОЗОВ АНДРЕЙ</t>
  </si>
  <si>
    <t>МОРОЗОВ АНДРЕЙ с 22.05.2015 по 24.05.2015</t>
  </si>
  <si>
    <t>205303816</t>
  </si>
  <si>
    <t>МОРОЗОВ ДМИТРИЙ</t>
  </si>
  <si>
    <t>МОРОЗОВ ДМИТРИЙ с 01.05.2015 по 04.05.2015</t>
  </si>
  <si>
    <t>205250950</t>
  </si>
  <si>
    <t>МОРОЗОВА ВАЛЕНТИНА</t>
  </si>
  <si>
    <t>МОРОЗОВА ВАЛЕНТИНА с 01.05.2015 по 07.05.2015</t>
  </si>
  <si>
    <t>МОРОЗОВА ВАЛЕНТИНА с 28.04.2015 по 01.05.2015</t>
  </si>
  <si>
    <t>205313400</t>
  </si>
  <si>
    <t>МОРОЗОВА ЕЛЕНА</t>
  </si>
  <si>
    <t>МОРОЗОВА ЕЛЕНА с 20.05.2015 по 26.05.2015</t>
  </si>
  <si>
    <t>105303443</t>
  </si>
  <si>
    <t>МОРОЗОВА СВЕТЛАНА</t>
  </si>
  <si>
    <t>ОКЛАДНИКОВ ИВАН с 14.05.2015 по 15.05.2015</t>
  </si>
  <si>
    <t>105300900</t>
  </si>
  <si>
    <t>МОРОСЯК АННА</t>
  </si>
  <si>
    <t>МОРОСЯК МИХАИЛ с 11.05.2015 по 14.05.2015</t>
  </si>
  <si>
    <t>205313646</t>
  </si>
  <si>
    <t>МОСКВИЧ АНДРЕЙ</t>
  </si>
  <si>
    <t>МОСКВИЧ АНДРЕЙ с 29.05.2015 по 31.05.2015</t>
  </si>
  <si>
    <t>205309269</t>
  </si>
  <si>
    <t>МОХОВ АНДРЕЙ</t>
  </si>
  <si>
    <t>МОХОВ АНДРЕЙ с 04.05.2015 по 09.05.2015</t>
  </si>
  <si>
    <t>105300319</t>
  </si>
  <si>
    <t>МРЫХИНА ОКСАНА</t>
  </si>
  <si>
    <t>МРЫХИНА ОКСАНА с 01.05.2015 по 02.05.2015</t>
  </si>
  <si>
    <t>205308182</t>
  </si>
  <si>
    <t>МУГИНОВА ЕВГЕНИЯ</t>
  </si>
  <si>
    <t>МУГУИНОВ УБУШ с 19.05.2015 по 25.05.2015</t>
  </si>
  <si>
    <t>105301343</t>
  </si>
  <si>
    <t>МУЛЕНКОВА ЕЛЕНА</t>
  </si>
  <si>
    <t>МУЛЕНКОВА ЕЛЕНА с 04.05.2015 по 09.05.2015</t>
  </si>
  <si>
    <t>105307476</t>
  </si>
  <si>
    <t>МУМДЖЯН АНДРЕЙ</t>
  </si>
  <si>
    <t>МУМДЖЯН АНДРЕЙ с 27.05.2015 по 29.05.2015</t>
  </si>
  <si>
    <t>205314889</t>
  </si>
  <si>
    <t>МУРАДЯН АРСЕН</t>
  </si>
  <si>
    <t>МУРАДЯН АРСЕН с 24.05.2015 по 26.05.2015</t>
  </si>
  <si>
    <t>205315090</t>
  </si>
  <si>
    <t>МУРАШОВА ГАЛИНА</t>
  </si>
  <si>
    <t>МУРАШОВА ГАЛИНА с 24.05.2015 по 29.05.2015</t>
  </si>
  <si>
    <t>205252695</t>
  </si>
  <si>
    <t>МУСАРЯКОВ ДЕНИС</t>
  </si>
  <si>
    <t>МУСАРЯКОВ ДЕНИС с 01.05.2015 по 02.05.2015</t>
  </si>
  <si>
    <t>МУСАРЯКОВ ДЕНИС с 28.04.2015 по 01.05.2015</t>
  </si>
  <si>
    <t>205309874</t>
  </si>
  <si>
    <t>МУСТАФИН РАФАЭЛЬ</t>
  </si>
  <si>
    <t>МУСТАФИН РАФАЭЛЬ с 07.05.2015 по 09.05.2015</t>
  </si>
  <si>
    <t>105307864</t>
  </si>
  <si>
    <t>МУХИНА СВЕТЛАНА</t>
  </si>
  <si>
    <t>МУХИНА СВЕТЛАНА с 26.05.2015 по 27.05.2015</t>
  </si>
  <si>
    <t>205313760</t>
  </si>
  <si>
    <t>МХИТАРЯНЦ ГЕОРГИЙ</t>
  </si>
  <si>
    <t>МХИТАРЯНЦ ГЕОРГИЙ с 25.05.2015 по 28.05.2015</t>
  </si>
  <si>
    <t>205312438</t>
  </si>
  <si>
    <t>МЫСЛИВКА ИГОРЬ</t>
  </si>
  <si>
    <t>МЫСЛИВКА ИГОРЬ с 22.05.2015 по 25.05.2015</t>
  </si>
  <si>
    <t>205311865</t>
  </si>
  <si>
    <t>МЯКИНИНА ТАТЬЯНА</t>
  </si>
  <si>
    <t>МЯКИНИНА ТАТЬЯНА с 20.05.2015 по 27.05.2015</t>
  </si>
  <si>
    <t>205310113</t>
  </si>
  <si>
    <t>НАБОЙЩИКОВА ИРИНА</t>
  </si>
  <si>
    <t>НАБОЙЩИКОВ ИГОРЬ с 18.05.2015 по 22.05.2015</t>
  </si>
  <si>
    <t>205314861</t>
  </si>
  <si>
    <t>НАЗАРОВА АНЖЕЛИКА</t>
  </si>
  <si>
    <t>МАЦКО ВАСИЛИЙ с 22.05.2015 по 24.05.2015</t>
  </si>
  <si>
    <t>205305241</t>
  </si>
  <si>
    <t>НАЙДЕНОВ ДЕНИС</t>
  </si>
  <si>
    <t>НАЙДЕНОВ ДЕНИС с 02.05.2015 по 04.05.2015</t>
  </si>
  <si>
    <t>205306840</t>
  </si>
  <si>
    <t>НАЙДИН ВЛАДИМИР</t>
  </si>
  <si>
    <t>НАЙДИН ВЛАДИМИР с 28.05.2015 по 31.05.2015</t>
  </si>
  <si>
    <t>205308631</t>
  </si>
  <si>
    <t>НАСАДЮК АНДРЕЙ</t>
  </si>
  <si>
    <t>НАСАДЮК АНДРЕЙ с 07.05.2015 по 10.05.2015</t>
  </si>
  <si>
    <t>105303365</t>
  </si>
  <si>
    <t>НАУМКИН ДМИТРИЙ</t>
  </si>
  <si>
    <t>НАУМКИН ДМИТРИЙ с 11.05.2015 по 13.05.2015</t>
  </si>
  <si>
    <t>205310255</t>
  </si>
  <si>
    <t>НАУМКИНА ЕЛЕНА</t>
  </si>
  <si>
    <t>НАУМКИНА ЕЛЕНА с 18.05.2015 по 22.05.2015</t>
  </si>
  <si>
    <t>205307687</t>
  </si>
  <si>
    <t>НАУМОВА АЛЕКСАНДРА</t>
  </si>
  <si>
    <t>МАРТИРОСЯН МАРАТ с 11.05.2015 по 14.05.2015</t>
  </si>
  <si>
    <t>205309486</t>
  </si>
  <si>
    <t>НАУМОВА ИРИНА</t>
  </si>
  <si>
    <t>НАУМОВА ИРИНА с 03.05.2015 по 08.05.2015</t>
  </si>
  <si>
    <t>205307363</t>
  </si>
  <si>
    <t>НАУРУЗОВА ВАЛЕНТИНА</t>
  </si>
  <si>
    <t>НАУРУЗОВА ВАЛЕНТИНА с 16.05.2015 по 18.05.2015</t>
  </si>
  <si>
    <t>105300901</t>
  </si>
  <si>
    <t>НЕВЕЖИНА СЕРАФИМА</t>
  </si>
  <si>
    <t>МАРЕНИЧ ВАЛЕНТИНА с 10.05.2015 по 11.05.2015</t>
  </si>
  <si>
    <t>105302854</t>
  </si>
  <si>
    <t>НЕЗНАНОВ АЛЕКСАНДР</t>
  </si>
  <si>
    <t>НЕЗНАНОВ АЛЕКСАНДР с 21.05.2015 по 23.05.2015</t>
  </si>
  <si>
    <t>205314873</t>
  </si>
  <si>
    <t>НЕКРАСОВ ИГОРЬ</t>
  </si>
  <si>
    <t>НЕКРАСОВ ИГОРЬ с 24.05.2015 по 26.05.2015</t>
  </si>
  <si>
    <t>205308570</t>
  </si>
  <si>
    <t>НЕКРАСОВА СВЕТЛАНА</t>
  </si>
  <si>
    <t>НЕКРАСОВА СВЕТЛАНА ИГОРЕВНА с 10.05.2015 по 15.05.2015</t>
  </si>
  <si>
    <t>105301002</t>
  </si>
  <si>
    <t>НЕМЫЧ ЕЛЕНА</t>
  </si>
  <si>
    <t>НЕМЫЧ ЕЛЕНА с 08.05.2015 по 10.05.2015</t>
  </si>
  <si>
    <t>205253549</t>
  </si>
  <si>
    <t>НЕНЬКО ОЛЕГ</t>
  </si>
  <si>
    <t>НЕНЬКО ИННА с 01.05.2015 по 03.05.2015</t>
  </si>
  <si>
    <t>НЕНЬКО ИННА с 29.04.2015 по 01.05.2015</t>
  </si>
  <si>
    <t>205310492</t>
  </si>
  <si>
    <t>НЕПЕЙВОДА ИНЕССА</t>
  </si>
  <si>
    <t>НЕПЕЙВОДА ИНЕССА с 19.05.2015 по 29.05.2015</t>
  </si>
  <si>
    <t>105300849</t>
  </si>
  <si>
    <t>НЕПОМНЯЩАЯ ОЛЬГА</t>
  </si>
  <si>
    <t>НЕПОМНЯЩАЯ ОЛЬГА ВЛАДИМИРОВНА с 10.05.2015 по 18.05.2015</t>
  </si>
  <si>
    <t>105305467</t>
  </si>
  <si>
    <t>НЕПОМНЯЩАЯ ОЛЬГА ВЛАДИМИРОВНА с 18.05.2015 по 19.05.2015</t>
  </si>
  <si>
    <t>205312259</t>
  </si>
  <si>
    <t>НЕРЕВЯТКИН ИЛЬЯ</t>
  </si>
  <si>
    <t>НЕРЕВЯТКИН ИЛЬЯ с 29.05.2015 по 31.05.2015</t>
  </si>
  <si>
    <t>205301992</t>
  </si>
  <si>
    <t>НЕРЕВЯТКИНА ВИОЛЕТТА</t>
  </si>
  <si>
    <t>ЕЛОНОВА АЛЛА с 29.05.2015 по 31.05.2015</t>
  </si>
  <si>
    <t>105305145</t>
  </si>
  <si>
    <t>НЕСЕНКО ЮЛИЯ</t>
  </si>
  <si>
    <t>НЕСЕНКО ЮЛИЯ с 24.05.2015 по 28.05.2015</t>
  </si>
  <si>
    <t>105308311</t>
  </si>
  <si>
    <t>НЕСЕНКО ЮЛИЯ с 28.05.2015 по 29.05.2015</t>
  </si>
  <si>
    <t>205308408</t>
  </si>
  <si>
    <t>НЕСОЛЕНАЯ МАРИНА</t>
  </si>
  <si>
    <t>РАСКОСТОВА СВЕТЛАНА с 15.05.2015 по 24.05.2015</t>
  </si>
  <si>
    <t>205300679</t>
  </si>
  <si>
    <t>НЕСТЕРЕНКО МАРИЯ</t>
  </si>
  <si>
    <t>НЕСТЕРЕНКО ГЕННАДИЙ с 01.05.2015 по 04.05.2015</t>
  </si>
  <si>
    <t>105300304</t>
  </si>
  <si>
    <t>НЕСТЕРЕНКО РОМАН</t>
  </si>
  <si>
    <t>НЕСТЕРЕНКО РОМАН с 03.05.2015 по 06.05.2015</t>
  </si>
  <si>
    <t>105300745</t>
  </si>
  <si>
    <t>НЕСТЕРЕНКО СЕРГЕЙ</t>
  </si>
  <si>
    <t>НЕСТЕРЕНКО СЕРГЕЙ ВЛАДИМИРОВИЧ с 09.05.2015 по 11.05.2015</t>
  </si>
  <si>
    <t>105300309</t>
  </si>
  <si>
    <t>НЕСТЕРЕНКО ЮРИЙ</t>
  </si>
  <si>
    <t>НЕСТЕРЕНКО ЮРИЙ с 03.05.2015 по 06.05.2015</t>
  </si>
  <si>
    <t>205300673</t>
  </si>
  <si>
    <t>НЕСТЕРОВ МАКСИМ</t>
  </si>
  <si>
    <t>НЕСТЕРОВ МАКСИМ с 21.05.2015 по 27.05.2015</t>
  </si>
  <si>
    <t>НЕСТЕРОВА ПАВЛИНА с 21.05.2015 по 27.05.2015</t>
  </si>
  <si>
    <t>205307010</t>
  </si>
  <si>
    <t>НЕТРЕБА ЕКАТЕРИНА</t>
  </si>
  <si>
    <t>НЕТРЕБА ВСЕВОЛОД с 29.05.2015 по 31.05.2015</t>
  </si>
  <si>
    <t>205309114</t>
  </si>
  <si>
    <t>НЕФЕДОВА ИРИНА</t>
  </si>
  <si>
    <t>НЕФЕДОВ АЛЕКСЕЙ с 04.05.2015 по 05.05.2015</t>
  </si>
  <si>
    <t>205309922</t>
  </si>
  <si>
    <t>НЕФЕДОВА МАРГАРИТА</t>
  </si>
  <si>
    <t>ШИЯНОВ АЛЕКСАНДР с 05.05.2015 по 07.05.2015</t>
  </si>
  <si>
    <t>105300862</t>
  </si>
  <si>
    <t>НЕЧАЕВ РОМАН</t>
  </si>
  <si>
    <t>НЕЧАЕВА ЕЛЕНА ВЛАДИМИРОВНА с 02.05.2015 по 04.05.2015</t>
  </si>
  <si>
    <t>205308129</t>
  </si>
  <si>
    <t>НЕЧАЕВА ТАТЬЯНА</t>
  </si>
  <si>
    <t>НЕЧАЕВ ВИТАЛИЙ с 09.05.2015 по 11.05.2015</t>
  </si>
  <si>
    <t>205314786</t>
  </si>
  <si>
    <t>НЕЧАЕВ ВИТАЛИЙ с 23.05.2015 по 25.05.2015</t>
  </si>
  <si>
    <t>205309393</t>
  </si>
  <si>
    <t>НЕЧЕПОРЕНКО ЕЛЕНА</t>
  </si>
  <si>
    <t>НЕЧЕПОРЕНКО ЕЛЕНА с 10.05.2015 по 12.05.2015</t>
  </si>
  <si>
    <t>205314781</t>
  </si>
  <si>
    <t>НИЗАМОВА МАРИЯ</t>
  </si>
  <si>
    <t>ВОСТРИКОВ ДМИТРИЙ с 22.05.2015 по 24.05.2015</t>
  </si>
  <si>
    <t>205308195</t>
  </si>
  <si>
    <t>НИКИТЕНКО ГАЛИНА</t>
  </si>
  <si>
    <t>НИКИТЕНКО РОМАН с 15.05.2015 по 17.05.2015</t>
  </si>
  <si>
    <t>205306111</t>
  </si>
  <si>
    <t>НИКИТИН АЛЕКСАНДР</t>
  </si>
  <si>
    <t>НИКИТИНА ТАТЬЯНА с 09.05.2015 по 11.05.2015</t>
  </si>
  <si>
    <t>205307542</t>
  </si>
  <si>
    <t>НИКИТИН СЕРГЕЙ</t>
  </si>
  <si>
    <t>НИКИТИН СЕРГЕЙ ВАЛЕРИЕВИЧ с 15.05.2015 по 17.05.2015</t>
  </si>
  <si>
    <t>205254144</t>
  </si>
  <si>
    <t>НИКИТИНА АНАСТАСИЯ</t>
  </si>
  <si>
    <t>23.04.2015</t>
  </si>
  <si>
    <t>НИКИТИНА АНАСТАСИЯ с 01.05.2015 по 02.05.2015</t>
  </si>
  <si>
    <t>НИКИТИНА АНАСТАСИЯ с 23.04.2015 по 01.05.2015</t>
  </si>
  <si>
    <t>КАНЮКА ЕКАТЕРИНА с 01.05.2015 по 02.05.2015</t>
  </si>
  <si>
    <t>КАНЮКА ЕКАТЕРИНА с 23.04.2015 по 01.05.2015</t>
  </si>
  <si>
    <t>205301985</t>
  </si>
  <si>
    <t>НИКИТИНА ТАТЬЯНА</t>
  </si>
  <si>
    <t>НИКИТИНА ТАТЬЯНА с 01.05.2015 по 05.05.2015</t>
  </si>
  <si>
    <t>205314943</t>
  </si>
  <si>
    <t>НИКИФОРОВ ВАСИЛИЙ</t>
  </si>
  <si>
    <t>НИКИФОРОВ ВАСИЛИЙ с 28.05.2015 по 31.05.2015</t>
  </si>
  <si>
    <t>205309158</t>
  </si>
  <si>
    <t>НИКИФОРОВА ЕЛЕНА</t>
  </si>
  <si>
    <t>НИКИФОРОВА ЕЛЕНА АНАТОЛЬЕВНА с 12.05.2015 по 19.05.2015</t>
  </si>
  <si>
    <t>205308418</t>
  </si>
  <si>
    <t>НИКИФОРОВА ИРИНА</t>
  </si>
  <si>
    <t>НИКИФОРОВА ИРИНА с 15.05.2015 по 17.05.2015</t>
  </si>
  <si>
    <t>205310329</t>
  </si>
  <si>
    <t>НИКОЛАЕВ АЛЕКСЕЙ</t>
  </si>
  <si>
    <t>НИКОЛАЕВ АЛЕКСЕЙ ГЕННАДЬЕВИЧ с 15.05.2015 по 17.05.2015</t>
  </si>
  <si>
    <t>105305352</t>
  </si>
  <si>
    <t>НИКОЛАЕВ АЛЕКСЕЙ с 17.05.2015 по 18.05.2015</t>
  </si>
  <si>
    <t>205309379</t>
  </si>
  <si>
    <t>НИКОЛАЕВА НАДЕЖДА</t>
  </si>
  <si>
    <t>ГРИГОРЬЕВА ЕВГЕНИЯ с 01.05.2015 по 02.05.2015</t>
  </si>
  <si>
    <t>205315078</t>
  </si>
  <si>
    <t>НИКОЛАЕВА СВЕТЛАНА</t>
  </si>
  <si>
    <t>НИКОЛАЕВА СВЕТЛАНА с 26.05.2015 по 29.05.2015</t>
  </si>
  <si>
    <t>205307585</t>
  </si>
  <si>
    <t>НИКОЛАЕВА ЮЛИЯ</t>
  </si>
  <si>
    <t>НИКОЛАЕВА ЮЛИЯ с 01.05.2015 по 04.05.2015</t>
  </si>
  <si>
    <t>205315206</t>
  </si>
  <si>
    <t>НИКОЛЕНКО ЕКАТЕРИНА</t>
  </si>
  <si>
    <t>НИКОЛЕНКО ЕКАТЕРИНА с 30.05.2015 по 31.05.2015</t>
  </si>
  <si>
    <t>205300015</t>
  </si>
  <si>
    <t>НИКОНОВ СЕРГЕЙ</t>
  </si>
  <si>
    <t>НИКОНОВ СЕРГЕЙ с 01.05.2015 по 05.05.2015</t>
  </si>
  <si>
    <t>ПЕРЕВОДОВА НАТАЛЬЯ с 01.05.2015 по 05.05.2015</t>
  </si>
  <si>
    <t>205309452</t>
  </si>
  <si>
    <t>НИКОНОРОВА ОЛЬГА</t>
  </si>
  <si>
    <t>НИКОНОРОВА ОЛЬГА с 03.05.2015 по 06.05.2015</t>
  </si>
  <si>
    <t>205250714</t>
  </si>
  <si>
    <t>НИКУЛИН СЕРГЕЙ</t>
  </si>
  <si>
    <t>НИКУЛИН СЕРГЕЙ с 01.05.2015 по 03.05.2015</t>
  </si>
  <si>
    <t>НИКУЛИН СЕРГЕЙ с 01.05.2015 по 16.05.2015</t>
  </si>
  <si>
    <t>205308775</t>
  </si>
  <si>
    <t>НИСТРАТОВ ИВАН</t>
  </si>
  <si>
    <t>НИСТРАТОВ ИВАН ОЛЕГОВИЧ с 12.05.2015 по 21.05.2015</t>
  </si>
  <si>
    <t>205314949</t>
  </si>
  <si>
    <t>НОВАКОВСКАЯ МАРИНА</t>
  </si>
  <si>
    <t>НОВАКОВСКАЯ МАРИНА с 25.05.2015 по 28.05.2015</t>
  </si>
  <si>
    <t>205308998</t>
  </si>
  <si>
    <t>НОВИКОВА НЕЛЛИ</t>
  </si>
  <si>
    <t>НОВИКОВ МИХАИЛ с 22.05.2015 по 24.05.2015</t>
  </si>
  <si>
    <t>205309595</t>
  </si>
  <si>
    <t>НОВИКОВА ЛИЛИЯ</t>
  </si>
  <si>
    <t>НОВИКОВА ЛИЛИЯ с 01.05.2015 по 02.05.2015</t>
  </si>
  <si>
    <t>205312213</t>
  </si>
  <si>
    <t>НОВИКОВА ОКСАНА</t>
  </si>
  <si>
    <t>НОВИКОВА ОКСАНА с 22.05.2015 по 24.05.2015</t>
  </si>
  <si>
    <t>205311918</t>
  </si>
  <si>
    <t>НОВИКОВА ЭЛЛИНА</t>
  </si>
  <si>
    <t>НОВИКОВА ЭЛЛИНА с 17.05.2015 по 22.05.2015</t>
  </si>
  <si>
    <t>НОВИКОВ АЛЕКСАНДР с 17.05.2015 по 22.05.2015</t>
  </si>
  <si>
    <t>205314126</t>
  </si>
  <si>
    <t>НОВИКОВСКАЯ ОЛЬГА</t>
  </si>
  <si>
    <t>НОВИКОВСКАЯ ОЛЬГА с 24.05.2015 по 26.05.2015</t>
  </si>
  <si>
    <t>ФУГАРОВ АЛЕКСАНДР с 24.05.2015 по 26.05.2015</t>
  </si>
  <si>
    <t>205308643</t>
  </si>
  <si>
    <t>НОВОСАДОВА ОЛЬГА</t>
  </si>
  <si>
    <t>НОВОСАДОВА ОЛЬГА МИХАЙЛОВНА с 10.05.2015 по 13.05.2015</t>
  </si>
  <si>
    <t>205307531</t>
  </si>
  <si>
    <t>НОВОСЕЛОВ МИХАИЛ</t>
  </si>
  <si>
    <t>НОВОСЕЛОВ МИХАИЛ с 01.05.2015 по 04.05.2015</t>
  </si>
  <si>
    <t>105300231</t>
  </si>
  <si>
    <t>НОВОШИЦКИЙ НИКОЛАЙ</t>
  </si>
  <si>
    <t>НОВОШИЦКИЙ НИКОЛАЙ АНДРЕЕВИЧ с 15.05.2015 по 17.05.2015</t>
  </si>
  <si>
    <t>НОВОШИЦКИЙ АНДРЕЙ НИКОЛАЕВИЧ с 15.05.2015 по 17.05.2015</t>
  </si>
  <si>
    <t>205303378</t>
  </si>
  <si>
    <t>НОЗДРАЧЕВ ВАСИЛИЙ</t>
  </si>
  <si>
    <t>НОЗДРАЧЕВ ВАСИЛИЙ ПЕТРОВИЧ с 12.05.2015 по 16.05.2015</t>
  </si>
  <si>
    <t>205300886</t>
  </si>
  <si>
    <t>НОЧЕВСКИЙ АЛЕКСАНДР</t>
  </si>
  <si>
    <t>НОЧЕВСКИЙ АЛЕКСАНДР с 19.05.2015 по 23.05.2015</t>
  </si>
  <si>
    <t>НОЧЕВСКИЙ ДАНИИЛ с 19.05.2015 по 23.05.2015</t>
  </si>
  <si>
    <t>105300997</t>
  </si>
  <si>
    <t>НУССБАУМ ФЛОРИЯН</t>
  </si>
  <si>
    <t>КОРОЛЕВА СВЕТЛАНА с 03.05.2015 по 04.05.2015</t>
  </si>
  <si>
    <t>205311917</t>
  </si>
  <si>
    <t>ОБЛИВАНЦЕВА ЕЛЕНА</t>
  </si>
  <si>
    <t>ОБЛИВАНЦЕВА ЕЛЕНА с 20.05.2015 по 27.05.2015</t>
  </si>
  <si>
    <t>205307488</t>
  </si>
  <si>
    <t>ОБУХОВА ВИКТОРИЯ</t>
  </si>
  <si>
    <t>ОБУХОВА ВИКТОРИЯ с 24.05.2015 по 31.05.2015</t>
  </si>
  <si>
    <t>105300315</t>
  </si>
  <si>
    <t>ОБУХОВА ОЛЬГА</t>
  </si>
  <si>
    <t>ОБУХОВА ОЛЬГА с 23.05.2015 по 24.05.2015</t>
  </si>
  <si>
    <t>205312984</t>
  </si>
  <si>
    <t>ОВЕЧКИН ДМИТРИЙ</t>
  </si>
  <si>
    <t>ОВЕЧКИН ДМИТРИЙ с 29.05.2015 по 31.05.2015</t>
  </si>
  <si>
    <t>205308460</t>
  </si>
  <si>
    <t>ОВСЯННИКОВ ЕВГЕНИЙ</t>
  </si>
  <si>
    <t>ОВСЯННИКОВ ЕВГЕНИЙ с 06.05.2015 по 09.05.2015</t>
  </si>
  <si>
    <t>105304268</t>
  </si>
  <si>
    <t>ОВСЯННИКОВ ПАВЕЛ</t>
  </si>
  <si>
    <t>ОВСЯННИКОВ ПАВЕЛ с 21.05.2015 по 23.05.2015</t>
  </si>
  <si>
    <t>205315601</t>
  </si>
  <si>
    <t>ОВСЯННИКОВА ИРИНА</t>
  </si>
  <si>
    <t>ОВСЯННИКОВА ИРИНА с 28.05.2015 по 29.05.2015</t>
  </si>
  <si>
    <t>205314842</t>
  </si>
  <si>
    <t>ОВСЯННИКОВА ТАТЬЯНА</t>
  </si>
  <si>
    <t>ОВСЯННИКОВА ТАТЬЯНА с 25.05.2015 по 28.05.2015</t>
  </si>
  <si>
    <t>ОВСЯННИКОВА ИРИНА с 25.05.2015 по 28.05.2015</t>
  </si>
  <si>
    <t>105307277</t>
  </si>
  <si>
    <t>ОВЧАРЕНКО ЕВГЕНИЙ</t>
  </si>
  <si>
    <t>ОВЧАРЕНКО ТАТЬЯНА с 27.05.2015 по 29.05.2015</t>
  </si>
  <si>
    <t>205314303</t>
  </si>
  <si>
    <t>ОВЧИННИКОВ АЛЕКСЕЙ</t>
  </si>
  <si>
    <t>UCHIDA KAORI с 21.05.2015 по 22.05.2015</t>
  </si>
  <si>
    <t>205307633</t>
  </si>
  <si>
    <t>ОВЧИННИКОВ ЕВГЕНИЙ</t>
  </si>
  <si>
    <t>ОВЧИННИКОВ ЕВГЕНИЙ с 10.05.2015 по 15.05.2015</t>
  </si>
  <si>
    <t>205307109</t>
  </si>
  <si>
    <t>ОВЧИННИКОВА МАРИЯ</t>
  </si>
  <si>
    <t>ОВЧИННИКОВ МАРИЯ с 04.05.2015 по 10.05.2015</t>
  </si>
  <si>
    <t>105305677</t>
  </si>
  <si>
    <t>ОГАНЕСЯН АРТУР</t>
  </si>
  <si>
    <t>ОГАНЕСЯН АРТУР с 18.05.2015 по 20.05.2015</t>
  </si>
  <si>
    <t>205314920</t>
  </si>
  <si>
    <t>ОГНЕВА АЛЕКСАНДРА</t>
  </si>
  <si>
    <t>ТЕНЯЕВА АЛЛА с 25.05.2015 по 29.05.2015</t>
  </si>
  <si>
    <t>205307223</t>
  </si>
  <si>
    <t>ОГНЕВА ЕЛЕНА</t>
  </si>
  <si>
    <t>ОГНЕВА ЕЛЕНА с 11.05.2015 по 17.05.2015</t>
  </si>
  <si>
    <t>205309715</t>
  </si>
  <si>
    <t>ОГУРЦОВ АЛЕКСЕЙ</t>
  </si>
  <si>
    <t>ОГУРЦОВА ЕЛЕНА с 24.05.2015 по 31.05.2015</t>
  </si>
  <si>
    <t>105307271</t>
  </si>
  <si>
    <t>ОДИНЕЦ ВАДИМ</t>
  </si>
  <si>
    <t>ЕРИНА ОЛЬГА с 28.05.2015 по 29.05.2015</t>
  </si>
  <si>
    <t>105300218</t>
  </si>
  <si>
    <t>ОЗЕРОВА ЛАРИСА</t>
  </si>
  <si>
    <t>ОЗЕРОВА ЛАРИСА с 01.05.2015 по 02.05.2015</t>
  </si>
  <si>
    <t>205307940</t>
  </si>
  <si>
    <t>ОКУЛОВА ОЛЬГА</t>
  </si>
  <si>
    <t>ОКУЛОВА ОЛЬГА с 10.05.2015 по 16.05.2015</t>
  </si>
  <si>
    <t>205306790</t>
  </si>
  <si>
    <t>ОЛЕЙНИКОВА ГАЛИНА</t>
  </si>
  <si>
    <t>НАВОЗНОВА НАТАЛЬЯ с 15.05.2015 по 17.05.2015</t>
  </si>
  <si>
    <t>105305610</t>
  </si>
  <si>
    <t>ОЛЕЙНИКОВА ГАЛИНА с 18.05.2015 по 20.05.2015</t>
  </si>
  <si>
    <t>105306194</t>
  </si>
  <si>
    <t>ОЛЕЙНИКОВА ГАЛИНА с 20.05.2015 по 22.05.2015</t>
  </si>
  <si>
    <t>205301431</t>
  </si>
  <si>
    <t>ОЛЕСЕВИЧ ОЛЬГА</t>
  </si>
  <si>
    <t>ОЛЕСЕВИЧ ОЛЬГА с 03.05.2015 по 06.05.2015</t>
  </si>
  <si>
    <t>205310261</t>
  </si>
  <si>
    <t>ОЛИШЕВСКИЙ АЛЕКСЕЙ</t>
  </si>
  <si>
    <t>ОЛИШЕВСКИЙ АЛЕКСЕЙ с 11.05.2015 по 12.05.2015</t>
  </si>
  <si>
    <t>205314415</t>
  </si>
  <si>
    <t>ОЛЬДЕНБУРГ ЕГОР</t>
  </si>
  <si>
    <t>ОЛЬДЕБУРГ ЕГОР с 20.05.2015 по 22.05.2015</t>
  </si>
  <si>
    <t>205314362</t>
  </si>
  <si>
    <t>ОЛЬДЕНБУРГ ЯНА</t>
  </si>
  <si>
    <t>ОЛЬДЕНБУРГ ЕФИМ с 30.05.2015 по 31.05.2015</t>
  </si>
  <si>
    <t>205314945</t>
  </si>
  <si>
    <t>ОЛЬЗЕЕВА ЕЛЕНА</t>
  </si>
  <si>
    <t>ОЛЬЗЕЕВА ЕЛЕНА с 24.05.2015 по 26.05.2015</t>
  </si>
  <si>
    <t>105300953</t>
  </si>
  <si>
    <t>ОНУФРИЕНКО КИРИЛЛ</t>
  </si>
  <si>
    <t>ОНУФРИЕНКО КИРИЛЛ с 11.05.2015 по 17.05.2015</t>
  </si>
  <si>
    <t>105307573</t>
  </si>
  <si>
    <t>ОРЕШКО АЛЕКСАНДРА</t>
  </si>
  <si>
    <t>ИСМАИЛЯН ДАВИД с 25.05.2015 по 26.05.2015</t>
  </si>
  <si>
    <t>205306563</t>
  </si>
  <si>
    <t>ОРЛОВ ВИТАЛИЙ</t>
  </si>
  <si>
    <t>ОРЛОВ ВИТАЛИЙ с 03.05.2015 по 04.05.2015</t>
  </si>
  <si>
    <t>105301913</t>
  </si>
  <si>
    <t>ОРЛОВ СЕРГЕЙ</t>
  </si>
  <si>
    <t>ОРЛОВ СЕРГЕЙ с 03.05.2015 по 06.05.2015</t>
  </si>
  <si>
    <t>ОРЛОВ СЕРГЕЙ с 03.05.2015 по 04.05.2015</t>
  </si>
  <si>
    <t>205306153</t>
  </si>
  <si>
    <t>ОСИКИН ВЛАДИМИР</t>
  </si>
  <si>
    <t>ОСИКИНА НИНА с 09.05.2015 по 11.05.2015</t>
  </si>
  <si>
    <t>205300946</t>
  </si>
  <si>
    <t>ОСТАПЕНКО ВАЛЕРИЙ</t>
  </si>
  <si>
    <t>ОСТАПЕНКО ВАЛЕРИЙ с 01.05.2015 по 04.05.2015</t>
  </si>
  <si>
    <t>СОЛОВЬЕВ ЛЕОНИД с 01.05.2015 по 04.05.2015</t>
  </si>
  <si>
    <t>ЦУРЦУМИЯ ЭДУАРД с 01.05.2015 по 04.05.2015</t>
  </si>
  <si>
    <t>МЕЛЬНИКОВ ЕВГЕНИЙ с 01.05.2015 по 04.05.2015</t>
  </si>
  <si>
    <t>205306321</t>
  </si>
  <si>
    <t>ОСТАПОВИЧ МАРИНА</t>
  </si>
  <si>
    <t>ОСТАПОВИЧ МАРИНА ИГОРЕВНА с 09.05.2015 по 11.05.2015</t>
  </si>
  <si>
    <t>205300817</t>
  </si>
  <si>
    <t>ОТТ ОЛЬГА</t>
  </si>
  <si>
    <t>ОТТ ОЛЬГА с 21.05.2015 по 27.05.2015</t>
  </si>
  <si>
    <t>205300565</t>
  </si>
  <si>
    <t>ОЧЕРЕДЬКО НИКОЛАЙ</t>
  </si>
  <si>
    <t>ОЧЕРЕДЬКО ОКСАНА с 01.05.2015 по 05.05.2015</t>
  </si>
  <si>
    <t>205310133</t>
  </si>
  <si>
    <t>ОЧИРОВА ГАЛИНА</t>
  </si>
  <si>
    <t>ОЧИРОВА ГАЛИНА с 11.05.2015 по 16.05.2015</t>
  </si>
  <si>
    <t>205314261</t>
  </si>
  <si>
    <t>ОШУКОВ АЛЕКСАНДР</t>
  </si>
  <si>
    <t>ОШУКОВ АЛЕКСАНДР с 23.05.2015 по 25.05.2015</t>
  </si>
  <si>
    <t>105307267</t>
  </si>
  <si>
    <t>ПАВЛОВ ИВАН</t>
  </si>
  <si>
    <t>ПАВЛОВ ИВАН с 27.05.2015 по 29.05.2015</t>
  </si>
  <si>
    <t>205314443</t>
  </si>
  <si>
    <t>ПАВЛОВА НАТАЛЬЯ</t>
  </si>
  <si>
    <t>ПАВЛОВА НАТАЛЬЯ с 23.05.2015 по 29.05.2015</t>
  </si>
  <si>
    <t>205302180</t>
  </si>
  <si>
    <t>ПАВЛОВА СВЕТЛАНА</t>
  </si>
  <si>
    <t>ПАВЛОВА СВЕТЛАНА с 10.05.2015 по 16.05.2015</t>
  </si>
  <si>
    <t>205300338</t>
  </si>
  <si>
    <t>ПАВЛОВА ЮЛИЯ</t>
  </si>
  <si>
    <t>ПАВЛОВА ЕЛЕНА с 01.05.2015 по 07.05.2015</t>
  </si>
  <si>
    <t>105305146</t>
  </si>
  <si>
    <t>ПАВЛОВИЧ ВЛАДИМИР</t>
  </si>
  <si>
    <t>ПАВЛОВИЧ ВЛАДИМИР с 29.05.2015 по 31.05.2015</t>
  </si>
  <si>
    <t>205314444</t>
  </si>
  <si>
    <t>ПАВОН ЭРАСО ДАВИД</t>
  </si>
  <si>
    <t>ПАВОН ЭРАСО ДАВИД с 20.05.2015 по 22.05.2015</t>
  </si>
  <si>
    <t>ЩЕРБИНА ЛАРИСА с 20.05.2015 по 22.05.2015</t>
  </si>
  <si>
    <t>ЩЕРБИНИНА НИНА с 20.05.2015 по 22.05.2015</t>
  </si>
  <si>
    <t>105304808</t>
  </si>
  <si>
    <t>ПАК АННА</t>
  </si>
  <si>
    <t>ПАК АННА с 18.05.2015 по 21.05.2015</t>
  </si>
  <si>
    <t>105305059</t>
  </si>
  <si>
    <t>ПАК ВАДИМ</t>
  </si>
  <si>
    <t>ПАК ТАТЬЯНА с 17.05.2015 по 21.05.2015</t>
  </si>
  <si>
    <t>205306623</t>
  </si>
  <si>
    <t>ПАНАРИН ВЛАДИСЛАВ</t>
  </si>
  <si>
    <t>ПАНАРИН ВЛАДИСЛАВ с 09.05.2015 по 15.05.2015</t>
  </si>
  <si>
    <t>105300339</t>
  </si>
  <si>
    <t>ПАНАРИН СЕРГЕЙ</t>
  </si>
  <si>
    <t>ПАНАРИН СЕРГЕЙ с 01.05.2015 по 03.05.2015</t>
  </si>
  <si>
    <t>205300801</t>
  </si>
  <si>
    <t>ПАНИНА ОЛЬГА</t>
  </si>
  <si>
    <t>ПАНИНА ОЛЬГА с 05.05.2015 по 25.05.2015</t>
  </si>
  <si>
    <t>205308866</t>
  </si>
  <si>
    <t>ПАНТЕЛЕЕВА ЮЛИЯ</t>
  </si>
  <si>
    <t>ПАНТЕЛЕЕВА ЮЛИЯ с 10.05.2015 по 16.05.2015</t>
  </si>
  <si>
    <t>205315061</t>
  </si>
  <si>
    <t>ПАНТЕЛЕЙМОНОВА НАТАЛЬЯ</t>
  </si>
  <si>
    <t>ПАНТЕЛЕЙМОНОВА НАТАЛЬЯ с 24.05.2015 по 26.05.2015</t>
  </si>
  <si>
    <t>105301098</t>
  </si>
  <si>
    <t>ПАНТЮХИН ИГОРЬ</t>
  </si>
  <si>
    <t>ПАНТЮХИН ИГОРЬ с 01.05.2015 по 02.05.2015</t>
  </si>
  <si>
    <t>205308156</t>
  </si>
  <si>
    <t>ПАНЧЕНКО ЛЮДМИЛА</t>
  </si>
  <si>
    <t>ПАНЧЕНКО ЛЮДМИЛА с 10.05.2015 по 12.05.2015</t>
  </si>
  <si>
    <t>105300049</t>
  </si>
  <si>
    <t>ПАНЧЕНКО МИХАИЛ</t>
  </si>
  <si>
    <t>ПАНЧЕНКО МИХАИЛ с 01.05.2015 по 04.05.2015</t>
  </si>
  <si>
    <t>205308257</t>
  </si>
  <si>
    <t>ПАНЬ УХУН</t>
  </si>
  <si>
    <t>ПАНЬ УХУН с 03.05.2015 по 06.05.2015</t>
  </si>
  <si>
    <t>205308689</t>
  </si>
  <si>
    <t>ПАПУГАЕВА ЕЛЕНА</t>
  </si>
  <si>
    <t>ПАПУГАЕВА ЕЛЕНА с 05.05.2015 по 09.05.2015</t>
  </si>
  <si>
    <t>105303327</t>
  </si>
  <si>
    <t>ПАРАЗЯН АНЖЕЛИНА</t>
  </si>
  <si>
    <t>ЦАКАНЯН ГРАНУШ с 13.05.2015 по 15.05.2015</t>
  </si>
  <si>
    <t>105305170</t>
  </si>
  <si>
    <t>ПАРАМОНОВ КИРИЛЛ</t>
  </si>
  <si>
    <t>ПАРАМОНОВ КИРИЛЛ с 17.05.2015 по 18.05.2015</t>
  </si>
  <si>
    <t>205311641</t>
  </si>
  <si>
    <t>ПАРАХИНА ЕЛЕНА</t>
  </si>
  <si>
    <t>ПАРАХИН ЕГОР с 11.05.2015 по 12.05.2015</t>
  </si>
  <si>
    <t>205305679</t>
  </si>
  <si>
    <t>ПАСЫНКОВ ВИКТОР</t>
  </si>
  <si>
    <t>ПАСЫНКОВ ВИКТОР с 09.05.2015 по 13.05.2015</t>
  </si>
  <si>
    <t>105305869</t>
  </si>
  <si>
    <t>ПАСЬКО ДМИТРИЙ</t>
  </si>
  <si>
    <t>ПАСЬКО ДМИТРИЙ с 19.05.2015 по 20.05.2015</t>
  </si>
  <si>
    <t>205308743</t>
  </si>
  <si>
    <t>ПАТРУСОВ ДМИТРИЙ</t>
  </si>
  <si>
    <t>ПАТРУСОВ ДМИТРИЙ с 04.05.2015 по 09.05.2015</t>
  </si>
  <si>
    <t>105307086</t>
  </si>
  <si>
    <t>ПАУСТОВОЙТ ТАТЬЯНА</t>
  </si>
  <si>
    <t>ПАУСТОВОЙТ РОМАН с 26.05.2015 по 29.05.2015</t>
  </si>
  <si>
    <t>105305536</t>
  </si>
  <si>
    <t>ПАХАТУРИДИ МАРИНА</t>
  </si>
  <si>
    <t>ПАХАТУРИДИ АННА с 18.05.2015 по 20.05.2015</t>
  </si>
  <si>
    <t>205314603</t>
  </si>
  <si>
    <t>ПАШКЕВИЧ ГАЛИНА</t>
  </si>
  <si>
    <t>ПАШКЕВИЧ ГАЛИНА с 22.05.2015 по 24.05.2015</t>
  </si>
  <si>
    <t>105307927</t>
  </si>
  <si>
    <t>ПАШКОВ ВАЛЕНТИН</t>
  </si>
  <si>
    <t>ПАШКОВ ВАЛЕНТИН с 28.05.2015 по 29.05.2015</t>
  </si>
  <si>
    <t>205307272</t>
  </si>
  <si>
    <t>ПЕКАЧ МАРИЯ</t>
  </si>
  <si>
    <t>ПЕГАЧ ЕВГЕНИЙ АЛЕКСАНДРОВИ с 09.05.2015 по 11.05.2015</t>
  </si>
  <si>
    <t>205313131</t>
  </si>
  <si>
    <t>ПЕКАЧ ЕВГЕНИЙ с 29.05.2015 по 31.05.2015</t>
  </si>
  <si>
    <t>205301830</t>
  </si>
  <si>
    <t>ПЕЛИПЕНКО ЮЛИЯ</t>
  </si>
  <si>
    <t>ПЕЛИПЕНКО ЮЛИЯ с 29.05.2015 по 31.05.2015</t>
  </si>
  <si>
    <t>105300203</t>
  </si>
  <si>
    <t>ПЕНЧУК ОЛЬГА</t>
  </si>
  <si>
    <t>ПЕНЧУК ДАНИИЛ с 07.05.2015 по 08.05.2015</t>
  </si>
  <si>
    <t>105306111</t>
  </si>
  <si>
    <t>ПЕНЬЕВСКИЙ АЛЕКСЕЙ</t>
  </si>
  <si>
    <t>ПЕНЬЕВСКИЙ АЛЕКСЕЙ с 21.05.2015 по 24.05.2015</t>
  </si>
  <si>
    <t>205315311</t>
  </si>
  <si>
    <t>ПЕРВУХИНА ИРМА</t>
  </si>
  <si>
    <t>ПЕРВУХИНА ИРМА с 26.05.2015 по 28.05.2015</t>
  </si>
  <si>
    <t>105300972</t>
  </si>
  <si>
    <t>ПЕРВУХИНА ТАТЬЯНА</t>
  </si>
  <si>
    <t>ПОПОВА ЛИДИЯ с 03.05.2015 по 07.05.2015</t>
  </si>
  <si>
    <t>105301457</t>
  </si>
  <si>
    <t>ПЕРЕБЫЙНОСЮК АЛЕКСАНДР</t>
  </si>
  <si>
    <t>МОРУНОВ КОНСТАНТИН с 08.05.2015 по 09.05.2015</t>
  </si>
  <si>
    <t>105306870</t>
  </si>
  <si>
    <t>ПЕРЕВЕРЗЕВА АНАСТАСИЯ</t>
  </si>
  <si>
    <t>КОСТЮЧЕНКО ИРИНА с 25.05.2015 по 29.05.2015</t>
  </si>
  <si>
    <t>205312572</t>
  </si>
  <si>
    <t>ПЕРЕВЕРЗЕВА ТАТЬЯНА</t>
  </si>
  <si>
    <t>ЩУКОВ ИВАН с 20.05.2015 по 23.05.2015</t>
  </si>
  <si>
    <t>205308962</t>
  </si>
  <si>
    <t>ПЕРЕМЫШЛЕВ ИВАН</t>
  </si>
  <si>
    <t>ПЕРЕМЫШЛЕВ ИВАН с 17.05.2015 по 24.05.2015</t>
  </si>
  <si>
    <t>205310470</t>
  </si>
  <si>
    <t>ПЕРЧАТКИН ДМИТРИЙ</t>
  </si>
  <si>
    <t>ПЕРЧАТКИН ДМИТРИЙ с 06.05.2015 по 08.05.2015</t>
  </si>
  <si>
    <t>105303744</t>
  </si>
  <si>
    <t>ПЕСТОВСКАЯ ВАЛЕРИЯ</t>
  </si>
  <si>
    <t>ПЕСТОВСКАЯ ВАЛЕРИЯ с 12.05.2015 по 14.05.2015</t>
  </si>
  <si>
    <t>205308073</t>
  </si>
  <si>
    <t>ПЕСТРЯКОВ ДМИТРИЙ</t>
  </si>
  <si>
    <t>ПЕСТРЯКОВ ДМИТРИЙ с 03.05.2015 по 10.05.2015</t>
  </si>
  <si>
    <t>205313016</t>
  </si>
  <si>
    <t>ПЕТРАШЕВСКИЙ ВЛАДИСЛАВ</t>
  </si>
  <si>
    <t>ПЕТРАШЕВСКИЙ ВЛАДИСЛАВ ЮРЬЕВИЧ с 17.05.2015 по 21.05.2015</t>
  </si>
  <si>
    <t>205306243</t>
  </si>
  <si>
    <t>ПЕТРЕНКО ДМИТРИЙ</t>
  </si>
  <si>
    <t>ПЕТРЕНКО ДМИТРИЙ с 03.05.2015 по 10.05.2015</t>
  </si>
  <si>
    <t>205300976</t>
  </si>
  <si>
    <t>ПЕТРИЕНКО РОМАН</t>
  </si>
  <si>
    <t>ПАТРИЕНКО РОМАН с 08.05.2015 по 13.05.2015</t>
  </si>
  <si>
    <t>205312134</t>
  </si>
  <si>
    <t>ПЕТРИКИН МАКСИМ</t>
  </si>
  <si>
    <t>ПЕТРИКИН МАКСИМ с 17.05.2015 по 21.05.2015</t>
  </si>
  <si>
    <t>105305121</t>
  </si>
  <si>
    <t>ПЕТРОВ АНДРЕЙ</t>
  </si>
  <si>
    <t>ПЕТРОВ АНДРЕЙ с 17.05.2015 по 20.05.2015</t>
  </si>
  <si>
    <t>105305485</t>
  </si>
  <si>
    <t>ПЕТРОВ АНДРЕЙ с 20.05.2015 по 22.05.2015</t>
  </si>
  <si>
    <t>205313615</t>
  </si>
  <si>
    <t>ПЕТРОВ ВЛАДИМИР</t>
  </si>
  <si>
    <t>КАРАГЕВУРЯН КРИСТИНА с 17.05.2015 по 19.05.2015</t>
  </si>
  <si>
    <t>105307491</t>
  </si>
  <si>
    <t>КАРАГЕВУРЯН КРИСТИНА с 26.05.2015 по 28.05.2015</t>
  </si>
  <si>
    <t>205306511</t>
  </si>
  <si>
    <t>ПЕТРОВ МАКСИМ</t>
  </si>
  <si>
    <t>ПЕТРОВА НАТАЛЬЯ с 11.05.2015 по 13.05.2015</t>
  </si>
  <si>
    <t>205303354</t>
  </si>
  <si>
    <t>ПЕТРОВ СЕРГЕЙ</t>
  </si>
  <si>
    <t>ПЕТРОВ СЕРГЕЙ с 11.05.2015 по 18.05.2015</t>
  </si>
  <si>
    <t>205312764</t>
  </si>
  <si>
    <t>ПЕТРОВА АЛЕКСАНДРА</t>
  </si>
  <si>
    <t>ШЕВЧЕНКО АЛЕКСАНДР с 29.05.2015 по 31.05.2015</t>
  </si>
  <si>
    <t>205307625</t>
  </si>
  <si>
    <t>ПЕТРОВА АНФИСА</t>
  </si>
  <si>
    <t>ПЕТРОВА АНФИСА с 10.05.2015 по 11.05.2015</t>
  </si>
  <si>
    <t>205306185</t>
  </si>
  <si>
    <t>ПЕТРОВА ПОЛИНА</t>
  </si>
  <si>
    <t>КИСЛИЦА ЛИЛИЯ с 09.05.2015 по 11.05.2015</t>
  </si>
  <si>
    <t>205314968</t>
  </si>
  <si>
    <t>ПЕТРОВА РИТА</t>
  </si>
  <si>
    <t>ПЕТРОВА РИТА с 27.05.2015 по 28.05.2015</t>
  </si>
  <si>
    <t>205306356</t>
  </si>
  <si>
    <t>ПЕТРОВСКАЯ ОКСАНА</t>
  </si>
  <si>
    <t>ПЕТРОВСКАЯ ОКСАНА с 08.05.2015 по 11.05.2015</t>
  </si>
  <si>
    <t>ПЕТРОВСКАЯ ЕЛЕНА с 08.05.2015 по 11.05.2015</t>
  </si>
  <si>
    <t>205306559</t>
  </si>
  <si>
    <t>ПЕТРОВСКИЙ МИХАИЛ</t>
  </si>
  <si>
    <t>СИНЕГУБКИНА ОЛЬГА с 08.05.2015 по 11.05.2015</t>
  </si>
  <si>
    <t>205303793</t>
  </si>
  <si>
    <t>ПЕТРОСЯН СЕРГЕЙ</t>
  </si>
  <si>
    <t>ПЕТРОСЯН СЕРГЕЙ с 22.05.2015 по 24.05.2015</t>
  </si>
  <si>
    <t>205307671</t>
  </si>
  <si>
    <t>ПЕТРУХИНА АНАСТАСИЯ</t>
  </si>
  <si>
    <t>КИДАКОЕВ РУСЛАН с 16.05.2015 по 18.05.2015</t>
  </si>
  <si>
    <t>205307560</t>
  </si>
  <si>
    <t>ПЕТРУХИНА ЕЛЕНА</t>
  </si>
  <si>
    <t>ПЕТРУХИН СЕРГЕЙ с 10.05.2015 по 12.05.2015</t>
  </si>
  <si>
    <t>105304114</t>
  </si>
  <si>
    <t>ПЕТУХОВ ИГОРЬ</t>
  </si>
  <si>
    <t>ПЕТУХОВА ИРАИДА с 14.05.2015 по 15.05.2015</t>
  </si>
  <si>
    <t>205312452</t>
  </si>
  <si>
    <t>ПЕТУХОВА ЛЮБОВЬ</t>
  </si>
  <si>
    <t>ПЕТУХОВА ЛЮБОВЬ с 23.05.2015 по 26.05.2015</t>
  </si>
  <si>
    <t>205314663</t>
  </si>
  <si>
    <t>ПЕТЧЕНКО НАТАЛЬЯ</t>
  </si>
  <si>
    <t>ПЕТЧЕНКО НАТАЛЬЯ с 25.05.2015 по 29.05.2015</t>
  </si>
  <si>
    <t>205306488</t>
  </si>
  <si>
    <t>ПЕТЬКОВ ВЛАДИМИР</t>
  </si>
  <si>
    <t>ПЕТЬКОВ ВЛАДИМИР с 06.05.2015 по 19.05.2015</t>
  </si>
  <si>
    <t>105300930</t>
  </si>
  <si>
    <t>ПИВНЕВА ЮЛИЯ</t>
  </si>
  <si>
    <t>ПИВНЕВА ЮЛИЯ с 07.05.2015 по 10.05.2015</t>
  </si>
  <si>
    <t>205303009</t>
  </si>
  <si>
    <t>ПИЛЮГИН ВЛАДИМИР</t>
  </si>
  <si>
    <t>ПИЛЮГИН ВЛАДИМИР с 05.05.2015 по 07.05.2015</t>
  </si>
  <si>
    <t>105307088</t>
  </si>
  <si>
    <t>ПИЛЯСИНСКИЙ ВЛАДИМИР</t>
  </si>
  <si>
    <t>ПИЛЯСИНСКИЙ ВЛАДИМИР с 25.05.2015 по 27.05.2015</t>
  </si>
  <si>
    <t>105302708</t>
  </si>
  <si>
    <t>ПИНУС ОЛЕГ</t>
  </si>
  <si>
    <t>ПИНУС АДОЛЬФ с 06.05.2015 по 07.05.2015</t>
  </si>
  <si>
    <t>105302710</t>
  </si>
  <si>
    <t>ПИНУС СОФЬЯ</t>
  </si>
  <si>
    <t>ПИНУС ЯНА с 06.05.2015 по 07.05.2015</t>
  </si>
  <si>
    <t>105305401</t>
  </si>
  <si>
    <t>ПИУНОВ ДМИТРИЙ</t>
  </si>
  <si>
    <t>ПРОНЧАТОВА НАТАЛЬЯ с 18.05.2015 по 20.05.2015</t>
  </si>
  <si>
    <t>105305903</t>
  </si>
  <si>
    <t>ПИУНОВ ДМИТРИЙ с 20.05.2015 по 22.05.2015</t>
  </si>
  <si>
    <t>205310439</t>
  </si>
  <si>
    <t>ПИЧУЕВА ОЛЬГА</t>
  </si>
  <si>
    <t>ПИЧУЕВ МАКСИМ с 17.05.2015 по 19.05.2015</t>
  </si>
  <si>
    <t>105303426</t>
  </si>
  <si>
    <t>ПИЩАЛКИН ЛЕОНИД</t>
  </si>
  <si>
    <t>ПИЩАЛКИН ЛЕОНИД с 12.05.2015 по 15.05.2015</t>
  </si>
  <si>
    <t>ЧУРСИН АЛЕКСЕЙ с 12.05.2015 по 15.05.2015</t>
  </si>
  <si>
    <t>205309080</t>
  </si>
  <si>
    <t>ПЛАТОНОВА НАТАЛЬЯ</t>
  </si>
  <si>
    <t>ГРЯЗНОВ ЕВГЕНИЙ с 15.05.2015 по 17.05.2015</t>
  </si>
  <si>
    <t>205315343</t>
  </si>
  <si>
    <t>ПОБЕЖАЛОВ АНАТОЛИЙ</t>
  </si>
  <si>
    <t>ПОБЕЖАЛОВА НАТАЛИЯ с 28.05.2015 по 30.05.2015</t>
  </si>
  <si>
    <t>105300960</t>
  </si>
  <si>
    <t>ПОГНЕРЫБКО ВАДИМ</t>
  </si>
  <si>
    <t>ПОГНЕРЫБКО ВАДИМ с 07.05.2015 по 12.05.2015</t>
  </si>
  <si>
    <t>205314167</t>
  </si>
  <si>
    <t>ПОГОЖЕВ ДЕНИС</t>
  </si>
  <si>
    <t>ПОГОЖЕВ ДЕНИС с 19.05.2015 по 24.05.2015</t>
  </si>
  <si>
    <t>205309189</t>
  </si>
  <si>
    <t>ПОДГУРСКИЙ ВАДИМ</t>
  </si>
  <si>
    <t>ПОДГУРСКИЙ ВАДИМ с 05.05.2015 по 09.05.2015</t>
  </si>
  <si>
    <t>105306616</t>
  </si>
  <si>
    <t>ПОДЗИГУН МАКСИМ</t>
  </si>
  <si>
    <t>КРУГЛЯК СВЕТЛАНА с 22.05.2015 по 24.05.2015</t>
  </si>
  <si>
    <t>105304142</t>
  </si>
  <si>
    <t>ПОДКОРЫТОВА НАТАЛЬЯ</t>
  </si>
  <si>
    <t>ПОДКОРЫТОВА НАТАЛЬЯ с 24.05.2015 по 30.05.2015</t>
  </si>
  <si>
    <t>105301068</t>
  </si>
  <si>
    <t>ПОДЛЕСНАЯ ТАТЬЯНА</t>
  </si>
  <si>
    <t>ГРИГОРЕНКО НИНА с 03.05.2015 по 04.05.2015</t>
  </si>
  <si>
    <t>205313305</t>
  </si>
  <si>
    <t>ПОДОЛОВА ЛЮБОВЬ</t>
  </si>
  <si>
    <t>ПОДОЛОВА ЛЮБОВЬ с 18.05.2015 по 25.05.2015</t>
  </si>
  <si>
    <t>ПОЗДНЯКОВА ЕКАТЕРИНА с 20.05.2015 по 25.05.2015</t>
  </si>
  <si>
    <t>105303271</t>
  </si>
  <si>
    <t>ПОДОЛЬСКИЙ АНДРЕЙ</t>
  </si>
  <si>
    <t>ПОДОЛЬСКИЙ АНДРЕЙ с 21.05.2015 по 24.05.2015</t>
  </si>
  <si>
    <t>105300720</t>
  </si>
  <si>
    <t>ПОЗАЧЕНЮК ОЛЕГ</t>
  </si>
  <si>
    <t>ПОЗАЧЕНЮК ОЛЕГ ВИКТОРОВИЧ с 12.05.2015 по 19.05.2015</t>
  </si>
  <si>
    <t>205312982</t>
  </si>
  <si>
    <t>ПОЛЕТАЕВА АЛЕКСАНДРА</t>
  </si>
  <si>
    <t>ПЛУЖНОЙ ВИТАЛИЙ с 25.05.2015 по 27.05.2015</t>
  </si>
  <si>
    <t>205301054</t>
  </si>
  <si>
    <t>ПОЛИКАРПОВ АНДРЕЙ</t>
  </si>
  <si>
    <t>ПОЛИКАРПОВ АНДРЕЙ с 01.05.2015 по 05.05.2015</t>
  </si>
  <si>
    <t>205301615</t>
  </si>
  <si>
    <t>ПОЛТИНОВ ДМИТРИЙ</t>
  </si>
  <si>
    <t>ПОЛТИНОВ ДМИТРИЙ с 07.05.2015 по 10.05.2015</t>
  </si>
  <si>
    <t>205304335</t>
  </si>
  <si>
    <t>ПОЛУЖНИКОВ ДЕНИС</t>
  </si>
  <si>
    <t>ПОЛУЖНИКОВ ДЕНИС с 02.05.2015 по 10.05.2015</t>
  </si>
  <si>
    <t>205306876</t>
  </si>
  <si>
    <t>ПОЛЯКОВА АННА</t>
  </si>
  <si>
    <t>ПОЛЯКОВА АННА с 01.05.2015 по 04.05.2015</t>
  </si>
  <si>
    <t>105306725</t>
  </si>
  <si>
    <t>ПОЛЯКОВА ИННА</t>
  </si>
  <si>
    <t>ПОЛЯКОВ ОЛЕГ с 24.05.2015 по 26.05.2015</t>
  </si>
  <si>
    <t>105305526</t>
  </si>
  <si>
    <t>ПОЛЯНСКАЯ ВИКТОРИЯ</t>
  </si>
  <si>
    <t>ЛЕЗОВА ЕВГЕНИЯ с 18.05.2015 по 20.05.2015</t>
  </si>
  <si>
    <t>105300352</t>
  </si>
  <si>
    <t>ПОЛЯНЦЕВ СЕРГЕЙ</t>
  </si>
  <si>
    <t>ПОЛЯНЦЕВ СЕРГЕЙ с 04.05.2015 по 08.05.2015</t>
  </si>
  <si>
    <t>105300804</t>
  </si>
  <si>
    <t>ПОНОМАРЕВА ГАЛИНА</t>
  </si>
  <si>
    <t>ПОНОМАРЕВ РЕНАТ с 07.05.2015 по 09.05.2015</t>
  </si>
  <si>
    <t>205308415</t>
  </si>
  <si>
    <t>ПОНОМАРЕВА ЛЮДМИЛА</t>
  </si>
  <si>
    <t>ПОНОМАРЕВА ЛЮДМИЛА с 15.05.2015 по 17.05.2015</t>
  </si>
  <si>
    <t>205314221</t>
  </si>
  <si>
    <t>ПОПОВ АНДРЕЙ</t>
  </si>
  <si>
    <t>ПОПОВ АНДРЕЙ с 19.05.2015 по 22.05.2015</t>
  </si>
  <si>
    <t>105300293</t>
  </si>
  <si>
    <t>ПОПОВ ДЕНИС</t>
  </si>
  <si>
    <t>ПОПОВ МИХАИЛ с 01.05.2015 по 03.05.2015</t>
  </si>
  <si>
    <t>ЛАГУТИН ЕКАТЕРИНА с 01.05.2015 по 03.05.2015</t>
  </si>
  <si>
    <t>205309230</t>
  </si>
  <si>
    <t>ПОПОВ СТАНИСЛАВ</t>
  </si>
  <si>
    <t>ПОПОВ СТАНИСЛАВ АЛЕКСЕЕВИЧ с 04.05.2015 по 07.05.2015</t>
  </si>
  <si>
    <t>105307404</t>
  </si>
  <si>
    <t>ПОПОВА ВИКТОРИЯ</t>
  </si>
  <si>
    <t>БУШУЕВА ИРИНА с 26.05.2015 по 29.05.2015</t>
  </si>
  <si>
    <t>205314717</t>
  </si>
  <si>
    <t>ПОПОВА ЛЮДМИЛА</t>
  </si>
  <si>
    <t>ПОПОВА ЛЮДМИЛА с 27.05.2015 по 29.05.2015</t>
  </si>
  <si>
    <t>105300154</t>
  </si>
  <si>
    <t>ПОПОВА СВЕТЛАНА</t>
  </si>
  <si>
    <t>ПОПОВА СВЕТЛАНА с 01.05.2015 по 04.05.2015</t>
  </si>
  <si>
    <t>МАСЛИЙ ИРИНА с 01.05.2015 по 04.05.2015</t>
  </si>
  <si>
    <t>205306537</t>
  </si>
  <si>
    <t>ПОПОВА СВЕТЛАНА с 15.05.2015 по 17.05.2015</t>
  </si>
  <si>
    <t>205303065</t>
  </si>
  <si>
    <t>ПОПОВА ТАТЬЯНА</t>
  </si>
  <si>
    <t>МОРДОВИНА ЕЛИЗАВЕТА с 15.05.2015 по 22.05.2015</t>
  </si>
  <si>
    <t>105301899</t>
  </si>
  <si>
    <t>ПОРТНЯГИН СЕРГЕЙ</t>
  </si>
  <si>
    <t>ПОРТНЯГИН СЕРГЕЙ с 29.05.2015 по 31.05.2015</t>
  </si>
  <si>
    <t>105300722</t>
  </si>
  <si>
    <t>ПОРУЧИКОВА ТАТЬЯНА</t>
  </si>
  <si>
    <t>ПОРУЧИКОВА ТАТЬЯНА с 01.05.2015 по 04.05.2015</t>
  </si>
  <si>
    <t>205306284</t>
  </si>
  <si>
    <t>ПОСТРИЧЕВ ВЛАДИМИР</t>
  </si>
  <si>
    <t>ПОСТРИЧЕВ ВЛАДИМИР с 09.05.2015 по 11.05.2015</t>
  </si>
  <si>
    <t>205306268</t>
  </si>
  <si>
    <t>ПОСТРИЧЕВА ВИКТОРИЯ</t>
  </si>
  <si>
    <t>ПОСТРИЧЕВА ВИКТОРИЯ с 09.05.2015 по 11.05.2015</t>
  </si>
  <si>
    <t>205306316</t>
  </si>
  <si>
    <t>ПОСТРИЧЕВА НАТАЛЬЯ</t>
  </si>
  <si>
    <t>ПОСТРИЧЕВА НАТАЛЬЯ с 09.05.2015 по 11.05.2015</t>
  </si>
  <si>
    <t>205303731</t>
  </si>
  <si>
    <t>ПОТАПОВА ЛАРИСА</t>
  </si>
  <si>
    <t>ПОТАПОВА ЛАРИСА ИГОРЕВНА с 08.05.2015 по 11.05.2015</t>
  </si>
  <si>
    <t>205311544</t>
  </si>
  <si>
    <t>ПОТУРАЕВА ЕЛЕНА</t>
  </si>
  <si>
    <t>ПОТУРАЕВА ЕЛЕНА с 17.05.2015 по 21.05.2015</t>
  </si>
  <si>
    <t>105300337</t>
  </si>
  <si>
    <t>ПРЕОБРАЖЕНСКИЙ АЛЕКСЕЙ</t>
  </si>
  <si>
    <t>ПРЕОБРАЖЕНСКИЙ АЛЕКСЕЙ с 23.05.2015 по 24.05.2015</t>
  </si>
  <si>
    <t>205313272</t>
  </si>
  <si>
    <t>ПРИДВИРЬЕВ ПЕТР</t>
  </si>
  <si>
    <t>ПРИДВИРЬЕВ ПЕТР с 17.05.2015 по 19.05.2015</t>
  </si>
  <si>
    <t>105301078</t>
  </si>
  <si>
    <t>ПРИХОДЬКО ВИТАЛИЙ</t>
  </si>
  <si>
    <t>ПРИХОДЬКО ВИТАЛИЙ с 07.05.2015 по 09.05.2015</t>
  </si>
  <si>
    <t>205308670</t>
  </si>
  <si>
    <t>ПРОКОПЕНКО ТАТЬЯНА</t>
  </si>
  <si>
    <t>БАРАШКОВ ВИТАЛИЙ с 07.05.2015 по 10.05.2015</t>
  </si>
  <si>
    <t>105302685</t>
  </si>
  <si>
    <t>ПРОКОПЕНКО ЮЛИЯ</t>
  </si>
  <si>
    <t>ПРОКОПЕНКО ЮЛИЯ ЮРЬЕВНА с 12.05.2015 по 15.05.2015</t>
  </si>
  <si>
    <t>205302736</t>
  </si>
  <si>
    <t>ПРОКОФЬЕВ АНДРЕЙ</t>
  </si>
  <si>
    <t>ПРОКОФЬЕВ АНДРЕЙ с 20.05.2015 по 27.05.2015</t>
  </si>
  <si>
    <t>205301763</t>
  </si>
  <si>
    <t>ПРОКУРАТОВ АНДРЕЙ</t>
  </si>
  <si>
    <t>ОКОРОЧКОВА ОЛЬГА с 20.05.2015 по 30.05.2015</t>
  </si>
  <si>
    <t>205308037</t>
  </si>
  <si>
    <t>ПРОНКИНА ТАТЬЯНА</t>
  </si>
  <si>
    <t>ПРОНКИНА ТАТЬЯНА с 04.05.2015 по 09.05.2015</t>
  </si>
  <si>
    <t>ГУСЕВА ГАЛИНА с 04.05.2015 по 09.05.2015</t>
  </si>
  <si>
    <t>205315084</t>
  </si>
  <si>
    <t>ПРОСИЧЕНКО ДМИТРИЙ</t>
  </si>
  <si>
    <t>ПРОСИЧЕНКО ДМИТРИЙ с 24.05.2015 по 28.05.2015</t>
  </si>
  <si>
    <t>205306856</t>
  </si>
  <si>
    <t>ПРОСТОВ СЕРГЕЙ</t>
  </si>
  <si>
    <t>ПРОСТОВ СЕРГЕЙ с 10.05.2015 по 17.05.2015</t>
  </si>
  <si>
    <t>205307379</t>
  </si>
  <si>
    <t>ПРОЦЕНКО ГАЛИНА</t>
  </si>
  <si>
    <t>ПРОЦЕНКО ГАЛИНА с 01.05.2015 по 08.05.2015</t>
  </si>
  <si>
    <t>105300239</t>
  </si>
  <si>
    <t>ПРОШАКОВА ЕЛЕНА</t>
  </si>
  <si>
    <t>ПЕРФИШИН МАКСИМ с 01.05.2015 по 05.05.2015</t>
  </si>
  <si>
    <t>ПРОШАКОВА ЕЛЕНА с 01.05.2015 по 02.05.2015</t>
  </si>
  <si>
    <t>205313996</t>
  </si>
  <si>
    <t>ПРУДНИКОВА НАТАЛЬЯ</t>
  </si>
  <si>
    <t>ПРУДНИКОВА НАТАЛЬЯ с 28.05.2015 по 30.05.2015</t>
  </si>
  <si>
    <t>205302768</t>
  </si>
  <si>
    <t>ПРУДНИКОВА СВЕТЛАНА</t>
  </si>
  <si>
    <t>ПРУДНИКОВА СВЕТЛАНА с 09.05.2015 по 16.05.2015</t>
  </si>
  <si>
    <t>205315002</t>
  </si>
  <si>
    <t>ПРЯДКА АННА</t>
  </si>
  <si>
    <t>ПРЯДКА РОМАН с 24.05.2015 по 30.05.2015</t>
  </si>
  <si>
    <t>105306260</t>
  </si>
  <si>
    <t>ПТАШКО ГРИГОРИЙ</t>
  </si>
  <si>
    <t>ПТАШКО ГРИГОРИЙ с 21.05.2015 по 22.05.2015</t>
  </si>
  <si>
    <t>205302845</t>
  </si>
  <si>
    <t>ПТУХИН ВАЛЕРИЙ</t>
  </si>
  <si>
    <t>ПТУХИН ВАЛЕРИЙ ВЯЧЕСЛАВОВИЧ с 02.05.2015 по 07.05.2015</t>
  </si>
  <si>
    <t>ПТУХИН ВАЛЕРИЙ ВЯЧЕСЛАВОВИЧ с 07.05.2015 по 08.05.2015</t>
  </si>
  <si>
    <t>205307684</t>
  </si>
  <si>
    <t>ПУГАЧЕВ СЕРГЕЙ</t>
  </si>
  <si>
    <t>ПУГАЧЕВ СЕРГЕЙ с 04.05.2015 по 10.05.2015</t>
  </si>
  <si>
    <t>105301226</t>
  </si>
  <si>
    <t>ПУДОВ АЛЕКСЕЙ</t>
  </si>
  <si>
    <t>ПУДОВА ЕЛЕНА АЛЕКСАНДРОВНА с 04.05.2015 по 06.05.2015</t>
  </si>
  <si>
    <t>105301012</t>
  </si>
  <si>
    <t>ПУСЕВ ВЛАДИМИР</t>
  </si>
  <si>
    <t>ПУСЕВ ВЛАДИМИР с 01.05.2015 по 02.05.2015</t>
  </si>
  <si>
    <t>105301090</t>
  </si>
  <si>
    <t>ПУСЕВА НАТАЛЬЯ</t>
  </si>
  <si>
    <t>ПУСЕВА НАТАЛЬЯ с 01.05.2015 по 02.05.2015</t>
  </si>
  <si>
    <t>205312587</t>
  </si>
  <si>
    <t>ПУСТОВОЙ АНДРЕЙ</t>
  </si>
  <si>
    <t>ПУСТОВОЙ АНДРЕЙ с 29.05.2015 по 31.05.2015</t>
  </si>
  <si>
    <t>205306242</t>
  </si>
  <si>
    <t>ПУТИНЦЕВА КСЕНИЯ</t>
  </si>
  <si>
    <t>ПУТИНЦЕВА КСЕНИЯ ПАВЛОВНА с 10.05.2015 по 14.05.2015</t>
  </si>
  <si>
    <t>205314958</t>
  </si>
  <si>
    <t>ПУЧНИН ИВАН</t>
  </si>
  <si>
    <t>ПУЧНИН ИВАН с 29.05.2015 по 31.05.2015</t>
  </si>
  <si>
    <t>205306920</t>
  </si>
  <si>
    <t>ПШЕНИЧНИКОВА ЕКАТЕРИНА</t>
  </si>
  <si>
    <t>ПШЕНИЧНИКОВА ЕКАТЕРИНА с 15.05.2015 по 19.05.2015</t>
  </si>
  <si>
    <t>105308490</t>
  </si>
  <si>
    <t>ПШЕНИЧНЫЙ АЛЕКСЕЙ</t>
  </si>
  <si>
    <t>ПШЕНИЧНЫЙ АЛЕКСЕЙ с 28.05.2015 по 29.05.2015</t>
  </si>
  <si>
    <t>205308065</t>
  </si>
  <si>
    <t>ПЫЛЬСКАЯ ОЛЬГА</t>
  </si>
  <si>
    <t>ПЫЛЬСКАЯ ОЛЬГА АЛЕКСАНДРОВНА с 12.05.2015 по 18.05.2015</t>
  </si>
  <si>
    <t>205306527</t>
  </si>
  <si>
    <t>ПЫШНОЙ АЛЕКСАНДР</t>
  </si>
  <si>
    <t>ПЫШНОЙ АЛЕКСАНДР с 09.05.2015 по 11.05.2015</t>
  </si>
  <si>
    <t>205300393</t>
  </si>
  <si>
    <t>ПЯТОВА ЕКАТЕРИНА</t>
  </si>
  <si>
    <t>ПЯТОВ АНДРЕЙ с 01.05.2015 по 05.05.2015</t>
  </si>
  <si>
    <t>105300823</t>
  </si>
  <si>
    <t>РАБАДАНОВ ТИМУР</t>
  </si>
  <si>
    <t>РАБАДАНОВ ТИМУР РАДЖАБОВИЧ с 02.05.2015 по 09.05.2015</t>
  </si>
  <si>
    <t>105300843</t>
  </si>
  <si>
    <t>РАБАДАНОВ ТИМУР с 09.05.2015 по 10.05.2015</t>
  </si>
  <si>
    <t>205308200</t>
  </si>
  <si>
    <t>РАДЗИХОВСКИЙ МАКСИМ</t>
  </si>
  <si>
    <t>РАДЗИХОВСКИЙ МАКСИМ ЮРЬЕВИЧ с 10.05.2015 по 16.05.2015</t>
  </si>
  <si>
    <t>105300680</t>
  </si>
  <si>
    <t>РАЕВСКИЙ ВИКТОР</t>
  </si>
  <si>
    <t>РАЕВСКИЙ ВИКТОР с 03.05.2015 по 08.05.2015</t>
  </si>
  <si>
    <t>105305705</t>
  </si>
  <si>
    <t>РАССАДИН ВЛАДИМИР</t>
  </si>
  <si>
    <t>РАССАДИН ВЛАДИМИР с 23.05.2015 по 25.05.2015</t>
  </si>
  <si>
    <t>105307569</t>
  </si>
  <si>
    <t>РАССАДИН ВЛАДИМИР с 25.05.2015 по 26.05.2015</t>
  </si>
  <si>
    <t>205301662</t>
  </si>
  <si>
    <t>РАСТЕРЯЕВА ИРИНА</t>
  </si>
  <si>
    <t>РАСТЕРЯЕВА ИРИНА с 16.05.2015 по 23.05.2015</t>
  </si>
  <si>
    <t>БЕКИНЕВА НАДЕЖДА с 16.05.2015 по 23.05.2015</t>
  </si>
  <si>
    <t>105301009</t>
  </si>
  <si>
    <t>РЕДИСКИН АЛЕКСАНДР</t>
  </si>
  <si>
    <t>РЕДИСКИНА ГАЛИНА с 04.05.2015 по 07.05.2015</t>
  </si>
  <si>
    <t>205306100</t>
  </si>
  <si>
    <t>РЕЗАНОВА НАТАЛЬЯ</t>
  </si>
  <si>
    <t>РЕЗАНОВ ВЯЧЕСЛАВ с 06.05.2015 по 08.05.2015</t>
  </si>
  <si>
    <t>205312419</t>
  </si>
  <si>
    <t>РЕПОВИЧ СВЕТЛАНА</t>
  </si>
  <si>
    <t>РЕПОВИЧ БОГДАН с 29.05.2015 по 31.05.2015</t>
  </si>
  <si>
    <t>105300876</t>
  </si>
  <si>
    <t>РЕСНЯНСКИЙ КОНСТАНТИН</t>
  </si>
  <si>
    <t>РЕСНЯНСКИЙ КОНСТАНТИН с 01.05.2015 по 02.05.2015</t>
  </si>
  <si>
    <t>105300789</t>
  </si>
  <si>
    <t>РИБЛИНГЕР ВЯЧЕСЛАВ</t>
  </si>
  <si>
    <t>РИБЛИНГЕР ОЛЕСЯ с 07.05.2015 по 11.05.2015</t>
  </si>
  <si>
    <t>205311440</t>
  </si>
  <si>
    <t>РИМАШЕВСКАЯ ЕЛЕНА</t>
  </si>
  <si>
    <t>РИМАШЕВСКАЯ ЛЮДМИЛА с 28.05.2015 по 30.05.2015</t>
  </si>
  <si>
    <t>205307257</t>
  </si>
  <si>
    <t>РОВЕЦКАЯ ИРИНА</t>
  </si>
  <si>
    <t>РОВЕЦКИЙ ПАВЕЛ с 01.05.2015 по 04.05.2015</t>
  </si>
  <si>
    <t>205301265</t>
  </si>
  <si>
    <t>РОВИНА ЗИНАИДА</t>
  </si>
  <si>
    <t>РОВИНА ЗИНАИДА с 17.05.2015 по 20.05.2015</t>
  </si>
  <si>
    <t>105306433</t>
  </si>
  <si>
    <t>РОГАЦКИЙ БОГДАН</t>
  </si>
  <si>
    <t>РОГАЦКИЙ БОГДАН с 22.05.2015 по 23.05.2015</t>
  </si>
  <si>
    <t>РОГАЦКИЙ БОГДАН с 18.05.2015 по 22.05.2015</t>
  </si>
  <si>
    <t>205308751</t>
  </si>
  <si>
    <t>РОГОВИЦКАЯ ЕЛЕНА</t>
  </si>
  <si>
    <t>РОГОВИЦКАЯ ЕЛЕНА с 05.05.2015 по 09.05.2015</t>
  </si>
  <si>
    <t>205312843</t>
  </si>
  <si>
    <t>РОДИОНОВ ДМИТРИЙ</t>
  </si>
  <si>
    <t>РОДИОНОВ ДМИТРИЙ с 20.05.2015 по 23.05.2015</t>
  </si>
  <si>
    <t>БОРИСОВ ИГОРЬ с 20.05.2015 по 23.05.2015</t>
  </si>
  <si>
    <t>205314720</t>
  </si>
  <si>
    <t>РОДИОНОВА ЕВГЕНИЯ</t>
  </si>
  <si>
    <t>РОДИОНОВА ЕВГЕНИЯ с 22.05.2015 по 24.05.2015</t>
  </si>
  <si>
    <t>205313275</t>
  </si>
  <si>
    <t>РОДИОНОВА СВЕТЛАНА</t>
  </si>
  <si>
    <t>РОДИОНОВА СВЕТЛАНА с 19.05.2015 по 22.05.2015</t>
  </si>
  <si>
    <t>205306209</t>
  </si>
  <si>
    <t>РОЛЕТНЯЯ НАТАЛЬЯ</t>
  </si>
  <si>
    <t>РОЛЕТНИЙ АНТОН с 09.05.2015 по 11.05.2015</t>
  </si>
  <si>
    <t>205314697</t>
  </si>
  <si>
    <t>РОМАНЕНКО ДМИТРИЙ</t>
  </si>
  <si>
    <t>РОМАНЕНКО ДМИТРИЙ с 28.05.2015 по 31.05.2015</t>
  </si>
  <si>
    <t>105300286</t>
  </si>
  <si>
    <t>РОМАНЕНКО СЕРГЕЙ</t>
  </si>
  <si>
    <t>РОМАНЕНКО СЕРГЕЙ с 29.05.2015 по 31.05.2015</t>
  </si>
  <si>
    <t>205308343</t>
  </si>
  <si>
    <t>РОМАНИН ВИКТОР</t>
  </si>
  <si>
    <t>РОМАНИН ВИКТОР АЛЕКСАНДРОВИЧ с 15.05.2015 по 20.05.2015</t>
  </si>
  <si>
    <t>105304117</t>
  </si>
  <si>
    <t>РОМАНОВА ЛЮДМИЛА</t>
  </si>
  <si>
    <t>РОМАНОВА ЛЮДМИЛА с 17.05.2015 по 19.05.2015</t>
  </si>
  <si>
    <t>205309773</t>
  </si>
  <si>
    <t>РОМАНОВСКАЯ ЕКАТЕРИНА</t>
  </si>
  <si>
    <t>РОМАНОВСКАЯ ЕКАТЕРИНА с 06.05.2015 по 08.05.2015</t>
  </si>
  <si>
    <t>105307374</t>
  </si>
  <si>
    <t>РОМАНЬКОВА ЛЮДМИЛА</t>
  </si>
  <si>
    <t>РОМАНЬКОВА ЛЮДМИЛА с 27.05.2015 по 31.05.2015</t>
  </si>
  <si>
    <t>205308310</t>
  </si>
  <si>
    <t>РОМАНЮК НАДЕЖДА</t>
  </si>
  <si>
    <t>РОМАНЮК НАДЕЖДА с 04.05.2015 по 09.05.2015</t>
  </si>
  <si>
    <t>205314233</t>
  </si>
  <si>
    <t>РОММ АНДРЕЙ</t>
  </si>
  <si>
    <t>РОММ АНДРЕЙ с 29.05.2015 по 31.05.2015</t>
  </si>
  <si>
    <t>205308239</t>
  </si>
  <si>
    <t>РОСЛОВА ИРИНА</t>
  </si>
  <si>
    <t>РОСЛОВА ИРИНА СЕРГЕЕВНА с 16.05.2015 по 19.05.2015</t>
  </si>
  <si>
    <t>105301285</t>
  </si>
  <si>
    <t>РОСЛЯКОВА ИРИНА</t>
  </si>
  <si>
    <t>РОСЛЯКОВА ИРИНА с 05.05.2015 по 07.05.2015</t>
  </si>
  <si>
    <t>205300793</t>
  </si>
  <si>
    <t>РОТЦ ИРИНА</t>
  </si>
  <si>
    <t>РОТЦ ИРИНА с 11.05.2015 по 24.05.2015</t>
  </si>
  <si>
    <t>205314658</t>
  </si>
  <si>
    <t>РОТЬКИНА ИННА</t>
  </si>
  <si>
    <t>РОТЬКИН ИГОРЬ с 23.05.2015 по 25.05.2015</t>
  </si>
  <si>
    <t>205313972</t>
  </si>
  <si>
    <t>РУДЕНКО АЛЕКСАНДР</t>
  </si>
  <si>
    <t>РУДЕНКО АЛЕКСАНДР с 21.05.2015 по 27.05.2015</t>
  </si>
  <si>
    <t>105301280</t>
  </si>
  <si>
    <t>РУДЕНКО МАКСИМ</t>
  </si>
  <si>
    <t>РУДЕНКО МАКСИМ с 11.05.2015 по 14.05.2015</t>
  </si>
  <si>
    <t>105300477</t>
  </si>
  <si>
    <t>РУДИК ИРИНА</t>
  </si>
  <si>
    <t>ЯНКЕВИЧ ТАМАРА с 28.05.2015 по 31.05.2015</t>
  </si>
  <si>
    <t>205313290</t>
  </si>
  <si>
    <t>РУДНЕВА ЛЮДМИЛА</t>
  </si>
  <si>
    <t>РУДНЕВА ЛЮДМИЛА с 20.05.2015 по 25.05.2015</t>
  </si>
  <si>
    <t>ШАБАЛИНА ЕВГЕНИЯ с 20.05.2015 по 24.05.2015</t>
  </si>
  <si>
    <t>ШАБАЛИНА ТАТЬЯНА с 20.05.2015 по 25.05.2015</t>
  </si>
  <si>
    <t>205314318</t>
  </si>
  <si>
    <t>РУДЫЧ СЕРГЕЙ</t>
  </si>
  <si>
    <t>РУДЫЧ СЕРГЕЙ с 22.05.2015 по 26.05.2015</t>
  </si>
  <si>
    <t>205314702</t>
  </si>
  <si>
    <t>РУЗАНОВА ГАЛИНА</t>
  </si>
  <si>
    <t>РУЗАНОВА ГАЛИНА с 26.05.2015 по 29.05.2015</t>
  </si>
  <si>
    <t>205303315</t>
  </si>
  <si>
    <t>РУСАКЕВИЧ ТАТЬЯНА</t>
  </si>
  <si>
    <t>ВЕДРОВ ВАЛЕРИЙ с 12.05.2015 по 17.05.2015</t>
  </si>
  <si>
    <t>БОРОДАВСКАЯ ИННА с 12.05.2015 по 17.05.2015</t>
  </si>
  <si>
    <t>РУСКАЕВИЧ ТАТЬЯНА с 12.05.2015 по 17.05.2015</t>
  </si>
  <si>
    <t>105305083</t>
  </si>
  <si>
    <t>РУСАКОВ АЛЕКСАНДР</t>
  </si>
  <si>
    <t>РУСАКОВ АЛЕКСАНДР с 20.05.2015 по 25.05.2015</t>
  </si>
  <si>
    <t>205306541</t>
  </si>
  <si>
    <t>РЫБАЧУК ЕКАТЕРИНА</t>
  </si>
  <si>
    <t>РЫБАЧУК ЕКАТЕРИНА с 10.05.2015 по 15.05.2015</t>
  </si>
  <si>
    <t>105302690</t>
  </si>
  <si>
    <t>РЫБЕЦ СЕРГЕЙ</t>
  </si>
  <si>
    <t>ГЕРАСИМОВА ВИКТОРИЯ с 07.05.2015 по 09.05.2015</t>
  </si>
  <si>
    <t>105305831</t>
  </si>
  <si>
    <t>РЫБИН ЮРИЙ</t>
  </si>
  <si>
    <t>РЫБИН ЮРИЙ с 20.05.2015 по 22.05.2015</t>
  </si>
  <si>
    <t>205314411</t>
  </si>
  <si>
    <t>РЫБИЧЕНОК АРТЕМ</t>
  </si>
  <si>
    <t>ШАДРИНА ЭЛИНА с 29.05.2015 по 31.05.2015</t>
  </si>
  <si>
    <t>105306261</t>
  </si>
  <si>
    <t>РЫБКИН ДМИТРИЙ</t>
  </si>
  <si>
    <t>ЖУКОВА ВЛНТИНА с 21.05.2015 по 22.05.2015</t>
  </si>
  <si>
    <t>205312227</t>
  </si>
  <si>
    <t>РЫЖОВ АЛЕКСАНДР</t>
  </si>
  <si>
    <t>РЫЖОВ АЛЕКСАНДР с 17.05.2015 по 24.05.2015</t>
  </si>
  <si>
    <t>205306227</t>
  </si>
  <si>
    <t>РЫКАЛОВА ЕЛЕНА</t>
  </si>
  <si>
    <t>БАРСУКОВ СЕРГЕЙ с 01.05.2015 по 03.05.2015</t>
  </si>
  <si>
    <t>205308401</t>
  </si>
  <si>
    <t>РЫКОВА МИРА</t>
  </si>
  <si>
    <t>РЫКОВА МИРА с 07.05.2015 по 09.05.2015</t>
  </si>
  <si>
    <t>105307904</t>
  </si>
  <si>
    <t>РЫНДИН РОМАН</t>
  </si>
  <si>
    <t>РЫНДИН РОМАН с 25.05.2015 по 28.05.2015</t>
  </si>
  <si>
    <t>205307521</t>
  </si>
  <si>
    <t>РЮКОВА АННА</t>
  </si>
  <si>
    <t>РЮКОВА АННА с 06.05.2015 по 11.05.2015</t>
  </si>
  <si>
    <t>205306973</t>
  </si>
  <si>
    <t>РЯБЕНЬКОВ ПАВЕЛ</t>
  </si>
  <si>
    <t>РЯБЕНЬКОВ ПАВЕЛ с 18.05.2015 по 27.05.2015</t>
  </si>
  <si>
    <t>105306149</t>
  </si>
  <si>
    <t>РЯБОВА ИРИНА</t>
  </si>
  <si>
    <t>РЯБОВА ИРИНА с 20.05.2015 по 22.05.2015</t>
  </si>
  <si>
    <t>205308298</t>
  </si>
  <si>
    <t>СААКЯН АРМАН</t>
  </si>
  <si>
    <t>СААКЯН АРМАН с 10.05.2015 по 15.05.2015</t>
  </si>
  <si>
    <t>205300752</t>
  </si>
  <si>
    <t>САБИРОВА ЛЮДМИЛА</t>
  </si>
  <si>
    <t>САБИРОВА ЛЮДМИЛА с 15.05.2015 по 18.05.2015</t>
  </si>
  <si>
    <t>205312503</t>
  </si>
  <si>
    <t>САВВ КИМ</t>
  </si>
  <si>
    <t>САВВ КИМ с 21.05.2015 по 25.05.2015</t>
  </si>
  <si>
    <t>205313949</t>
  </si>
  <si>
    <t>САВЕЛЬЕВ ДМИТРИЙ</t>
  </si>
  <si>
    <t>САВЕЛЬЕВ ДМИТРИЙ с 19.05.2015 по 22.05.2015</t>
  </si>
  <si>
    <t>105307367</t>
  </si>
  <si>
    <t>САВЕНКОВ ВЛАДИСЛАВ</t>
  </si>
  <si>
    <t>САВЕНКОВ ВЛАДИСЛАВ с 27.05.2015 по 29.05.2015</t>
  </si>
  <si>
    <t>205306558</t>
  </si>
  <si>
    <t>САВИНА АЛИНА</t>
  </si>
  <si>
    <t>САВИН ДМИТРИЙ с 03.05.2015 по 04.05.2015</t>
  </si>
  <si>
    <t>205307755</t>
  </si>
  <si>
    <t>САВИНА ТАТЬЯНА</t>
  </si>
  <si>
    <t>САВИН ВЛАДИМИР с 03.05.2015 по 06.05.2015</t>
  </si>
  <si>
    <t>105307112</t>
  </si>
  <si>
    <t>САВИНСКАЯ АННА</t>
  </si>
  <si>
    <t>СЕРГЕЕВ ДМИТРИЙ с 25.05.2015 по 27.05.2015</t>
  </si>
  <si>
    <t>205313165</t>
  </si>
  <si>
    <t>САВКИНА ДАРЬЯ</t>
  </si>
  <si>
    <t>САВКИНА ДАРЬЯ с 18.05.2015 по 20.05.2015</t>
  </si>
  <si>
    <t>205308159</t>
  </si>
  <si>
    <t>САВОСТЬЯНОВ ЕВГЕНИЙ</t>
  </si>
  <si>
    <t>САВОСТЬЯНОВ ЕВГЕНИЙ с 10.05.2015 по 12.05.2015</t>
  </si>
  <si>
    <t>205314838</t>
  </si>
  <si>
    <t>САВРАНСКАЯ МАРИНА</t>
  </si>
  <si>
    <t>МЕЩЕРЯКОВ КОНСТАНТИН с 24.05.2015 по 26.05.2015</t>
  </si>
  <si>
    <t>205313778</t>
  </si>
  <si>
    <t>САВЧЕНКО АЛЕКСЕЙ</t>
  </si>
  <si>
    <t>СВЯТОХА ЮЛИЯ с 29.05.2015 по 31.05.2015</t>
  </si>
  <si>
    <t>205309153</t>
  </si>
  <si>
    <t>САВЧУК ОЛЬГА</t>
  </si>
  <si>
    <t>САВЧУК ОЛЬГА с 04.05.2015 по 06.05.2015</t>
  </si>
  <si>
    <t>105307190</t>
  </si>
  <si>
    <t>САГИЛЯН РУСЛАН</t>
  </si>
  <si>
    <t>САГИЛЯН РУСЛАН с 26.05.2015 по 28.05.2015</t>
  </si>
  <si>
    <t>205310717</t>
  </si>
  <si>
    <t>САДАТИЕРОВ АРСЕН</t>
  </si>
  <si>
    <t>БОЕНКО ОЛЬГА с 16.05.2015 по 18.05.2015</t>
  </si>
  <si>
    <t>205313763</t>
  </si>
  <si>
    <t>БОЕНКО ОЛЬГА с 18.05.2015 по 19.05.2015</t>
  </si>
  <si>
    <t>205303273</t>
  </si>
  <si>
    <t>САДРТДИНОВА АЛЬБИНА</t>
  </si>
  <si>
    <t>САДРТДИНОВА АЛЬБИНА с 10.05.2015 по 20.05.2015</t>
  </si>
  <si>
    <t>205309401</t>
  </si>
  <si>
    <t>САЗОНОВА ТАТЬЯНА</t>
  </si>
  <si>
    <t>САЗОНОВ АЛЕКСАНДР с 04.05.2015 по 06.05.2015</t>
  </si>
  <si>
    <t>205300792</t>
  </si>
  <si>
    <t>САЙДАШЕВА МИЛЯУША</t>
  </si>
  <si>
    <t>САЙДАШЕВА МИЛЯУША с 01.05.2015 по 04.05.2015</t>
  </si>
  <si>
    <t>205309137</t>
  </si>
  <si>
    <t>САЙФУТДИНОВ ИЛЬДУС</t>
  </si>
  <si>
    <t>САЙФУТДИНОВ ИЛЬДУС с 03.05.2015 по 09.05.2015</t>
  </si>
  <si>
    <t>205306909</t>
  </si>
  <si>
    <t>САКАНЯН ЭРИК</t>
  </si>
  <si>
    <t>САКАНЯН ЭРИК НИКОЛАЕВИЧ с 09.05.2015 по 11.05.2015</t>
  </si>
  <si>
    <t>205314856</t>
  </si>
  <si>
    <t>САКОВ АНДРЕЙ</t>
  </si>
  <si>
    <t>САКОВ АНДРЕЙ с 23.05.2015 по 25.05.2015</t>
  </si>
  <si>
    <t>205311629</t>
  </si>
  <si>
    <t>САЛАМАТОВА АНАСТАСИЯ</t>
  </si>
  <si>
    <t>САЛАМАТОВА АНАСТАСИЯ с 12.05.2015 по 15.05.2015</t>
  </si>
  <si>
    <t>205250584</t>
  </si>
  <si>
    <t>САМАРИНА ЖАННА</t>
  </si>
  <si>
    <t>САМАРИНА ЖАННА с 01.05.2015 по 04.05.2015</t>
  </si>
  <si>
    <t>САМАРИНА ЖАННА с 30.04.2015 по 01.05.2015</t>
  </si>
  <si>
    <t>205314569</t>
  </si>
  <si>
    <t>САМАРИНА ОКСАНА</t>
  </si>
  <si>
    <t>САМАРИНА ОКСАНА с 25.05.2015 по 28.05.2015</t>
  </si>
  <si>
    <t>105301817</t>
  </si>
  <si>
    <t>САМАРСКИЙ АНДРЕЙ</t>
  </si>
  <si>
    <t>САМАРСКИЙ АНДРЕЙ с 05.05.2015 по 09.05.2015</t>
  </si>
  <si>
    <t>205307153</t>
  </si>
  <si>
    <t>САМАРЧЕНКО ИЛЬЯ</t>
  </si>
  <si>
    <t>САМАРЧЕНКО ИЛЬЯ с 09.05.2015 по 11.05.2015</t>
  </si>
  <si>
    <t>105301051</t>
  </si>
  <si>
    <t>САМБОРСКИЙ ДМИТРИЙ</t>
  </si>
  <si>
    <t>САМБОРСКИЙ ДМИТРИЙ с 13.05.2015 по 19.05.2015</t>
  </si>
  <si>
    <t>205300292</t>
  </si>
  <si>
    <t>САМОЙЛЕНКО ВАЛЕНТИНА</t>
  </si>
  <si>
    <t>САМОЙЛЕНКО ВАЛЕНТИНА с 01.05.2015 по 04.05.2015</t>
  </si>
  <si>
    <t>205314710</t>
  </si>
  <si>
    <t>САМОЙЛОВ АЛЕКСЕЙ</t>
  </si>
  <si>
    <t>САМОЙЛОВ АЛЕКСЕЙ с 23.05.2015 по 26.05.2015</t>
  </si>
  <si>
    <t>105306680</t>
  </si>
  <si>
    <t>САМОЙЛОВ ЮРИЙ</t>
  </si>
  <si>
    <t>САМОЙЛОВ ЮРИЙ с 29.05.2015 по 31.05.2015</t>
  </si>
  <si>
    <t>105306403</t>
  </si>
  <si>
    <t>САМОХИНА ОЛЬГА</t>
  </si>
  <si>
    <t>ЕФРЕМОВА ЛИДИЯ с 26.05.2015 по 29.05.2015</t>
  </si>
  <si>
    <t>205314800</t>
  </si>
  <si>
    <t>САМСОНОВ НИКИТА</t>
  </si>
  <si>
    <t>САМСОНОВ НИКИТА с 23.05.2015 по 29.05.2015</t>
  </si>
  <si>
    <t>205303785</t>
  </si>
  <si>
    <t>САРКИСЯН ЮРИЙ</t>
  </si>
  <si>
    <t>САРКИСЯН ЮРИЙ с 22.05.2015 по 24.05.2015</t>
  </si>
  <si>
    <t>105307090</t>
  </si>
  <si>
    <t>САРУХАНЯН КАРИНА</t>
  </si>
  <si>
    <t>БЕРНГАРТТ МАРИНА с 26.05.2015 по 29.05.2015</t>
  </si>
  <si>
    <t>105306199</t>
  </si>
  <si>
    <t>САХАРОВА ВИКТОРИЯ</t>
  </si>
  <si>
    <t>САХАРОВА ВИКТОРИЯ с 19.05.2015 по 20.05.2015</t>
  </si>
  <si>
    <t>205313571</t>
  </si>
  <si>
    <t>САЯДОВ ПАВЕЛ</t>
  </si>
  <si>
    <t>САЯДОВ ПАВЕЛ с 17.05.2015 по 19.05.2015</t>
  </si>
  <si>
    <t>205308423</t>
  </si>
  <si>
    <t>СВАНИДЗЕ ТАМАРА</t>
  </si>
  <si>
    <t>СВАНИДЗЕ ТАМАРА с 15.05.2015 по 17.05.2015</t>
  </si>
  <si>
    <t>205311716</t>
  </si>
  <si>
    <t>СВИСТУНОВ ВИКТОР</t>
  </si>
  <si>
    <t>СВИСТУНОВА ГАЛИНА МИХАЙЛОВНА с 12.05.2015 по 15.05.2015</t>
  </si>
  <si>
    <t>205307016</t>
  </si>
  <si>
    <t>СЕВЕРЮХИН КОНСТАНТИН</t>
  </si>
  <si>
    <t>СЕВЕРЮХИН КОНСТАНТИН ВАЛЕРЬЕВИ с 15.05.2015 по 17.05.2015</t>
  </si>
  <si>
    <t>205306502</t>
  </si>
  <si>
    <t>СЕВИДОВА АЛИСА</t>
  </si>
  <si>
    <t>СЕВИДОВА АЛИСА ВИТАЛЬЕВНА с 09.05.2015 по 11.05.2015</t>
  </si>
  <si>
    <t>205312381</t>
  </si>
  <si>
    <t>СЕВОСТЬЯНОВ КИРИЛЛ</t>
  </si>
  <si>
    <t>СЕВОСТЬЯНОВ КИРИЛЛ с 22.05.2015 по 24.05.2015</t>
  </si>
  <si>
    <t>205311439</t>
  </si>
  <si>
    <t>СЕВРЮКОВА НАТАЛЬЯ</t>
  </si>
  <si>
    <t>СЛЮСАРЕВ АНДРЕЙ с 11.05.2015 по 14.05.2015</t>
  </si>
  <si>
    <t>205314406</t>
  </si>
  <si>
    <t>СЕДОВИЧ СТАНИСЛАВ</t>
  </si>
  <si>
    <t>СЕДОВИЧ СТАНИСЛАВ с 24.05.2015 по 29.05.2015</t>
  </si>
  <si>
    <t>205313500</t>
  </si>
  <si>
    <t>СЕДЫХ СЕРГЕЙ</t>
  </si>
  <si>
    <t>БАБИЕВА ТАТЬЯНА с 26.05.2015 по 29.05.2015</t>
  </si>
  <si>
    <t>205301814</t>
  </si>
  <si>
    <t>СЕЙРАНЯН ЭЛЬМИРА</t>
  </si>
  <si>
    <t>ПЕТРОСЯН ОФЕЛИЯ с 29.05.2015 по 31.05.2015</t>
  </si>
  <si>
    <t>205311595</t>
  </si>
  <si>
    <t>СЕЛЕЗНЕВ АРТЕМ</t>
  </si>
  <si>
    <t>СЕЛЕЗНЕВ АРТЕМ с 12.05.2015 по 13.05.2015</t>
  </si>
  <si>
    <t>105306060</t>
  </si>
  <si>
    <t>СЕЛИНА ЕЛЕНА</t>
  </si>
  <si>
    <t>СЕЛИНА ЕЛЕНА с 21.05.2015 по 22.05.2015</t>
  </si>
  <si>
    <t>205301157</t>
  </si>
  <si>
    <t>СЕЛИНА ИРИНА</t>
  </si>
  <si>
    <t>СЕЛИНА ИРИНА с 01.05.2015 по 04.05.2015</t>
  </si>
  <si>
    <t>205301073</t>
  </si>
  <si>
    <t>СЕЛИНА ОЛЬГА</t>
  </si>
  <si>
    <t>ИЛЬИН НИКОЛАЙ с 01.05.2015 по 04.05.2015</t>
  </si>
  <si>
    <t>105302326</t>
  </si>
  <si>
    <t>СЕЛИФАНОВ ВЛАДИМИР</t>
  </si>
  <si>
    <t>СЕЛИФАНОВ ВЛАДИМИР с 05.05.2015 по 06.05.2015</t>
  </si>
  <si>
    <t>105302266</t>
  </si>
  <si>
    <t>СЕЛИФАНОВ ВЛАДИМИР с 06.05.2015 по 08.05.2015</t>
  </si>
  <si>
    <t>205300290</t>
  </si>
  <si>
    <t>СЕЛЮТИН СЕРГЕЙ</t>
  </si>
  <si>
    <t>СЕЛЮТИН СЕРГЕЙ с 01.05.2015 по 04.05.2015</t>
  </si>
  <si>
    <t>205250637</t>
  </si>
  <si>
    <t>СЕЛЯМИЕВА АНАСТАСИЯ</t>
  </si>
  <si>
    <t>СЕЛЯМИЕВА АНАСТАСИЯ с 01.05.2015 по 03.05.2015</t>
  </si>
  <si>
    <t>СЕЛЯМИЕВА АНАСТАСИЯ с 30.04.2015 по 01.05.2015</t>
  </si>
  <si>
    <t>105305380</t>
  </si>
  <si>
    <t>СЕМЕНОВ АЛЕКСЕЙ</t>
  </si>
  <si>
    <t>СЕМЕНОВ АЛЕКСЕЙ с 17.05.2015 по 19.05.2015</t>
  </si>
  <si>
    <t>105303106</t>
  </si>
  <si>
    <t>СЕМЕНОВ ПАВЕЛ</t>
  </si>
  <si>
    <t>СЕМЕНОВ ПАВЕЛ с 23.05.2015 по 24.05.2015</t>
  </si>
  <si>
    <t>205314256</t>
  </si>
  <si>
    <t>СЕМЕНОВА ИННА</t>
  </si>
  <si>
    <t>СЕМЕНОВА ИННА с 20.05.2015 по 22.05.2015</t>
  </si>
  <si>
    <t>205313088</t>
  </si>
  <si>
    <t>СЕМЕНЦОВ ДЕНИС</t>
  </si>
  <si>
    <t>СЕМЕНЦОВ ДЕНИС с 19.05.2015 по 25.05.2015</t>
  </si>
  <si>
    <t>205313363</t>
  </si>
  <si>
    <t>СЕМЕНЧЕНКО ЛАРИСА</t>
  </si>
  <si>
    <t>СЕМЕНЧЕНКО ЛАРИСА с 29.05.2015 по 31.05.2015</t>
  </si>
  <si>
    <t>205310653</t>
  </si>
  <si>
    <t>СЕМУШКИНА МАРТА</t>
  </si>
  <si>
    <t>СЕМУШКИНА МАРТА с 11.05.2015 по 20.05.2015</t>
  </si>
  <si>
    <t>205310691</t>
  </si>
  <si>
    <t>СЕННИКОВА НАТАЛЬЯ</t>
  </si>
  <si>
    <t>СЕННИКОВА НАТАЛЬЯ с 07.05.2015 по 09.05.2015</t>
  </si>
  <si>
    <t>205309026</t>
  </si>
  <si>
    <t>СЕНЬКЕВИЧ СЕМЕН</t>
  </si>
  <si>
    <t>СЕНЬКЕВИЧ СЕМЕН АЛЕКСАНДРОВИЧ с 10.05.2015 по 15.05.2015</t>
  </si>
  <si>
    <t>105303306</t>
  </si>
  <si>
    <t>СЕРБИНА АНАСТАСИЯ</t>
  </si>
  <si>
    <t>СЕРБИН ДЕНИС с 17.05.2015 по 18.05.2015</t>
  </si>
  <si>
    <t>205314572</t>
  </si>
  <si>
    <t>СЕРБИНОВСКИЙ АЛЕКСАНДР</t>
  </si>
  <si>
    <t>СЕРБИНОВСКИЙ АЛЕКСАНДР с 21.05.2015 по 28.05.2015</t>
  </si>
  <si>
    <t>205300774</t>
  </si>
  <si>
    <t>СЕРБСКИЙ ВЛАДИМИР</t>
  </si>
  <si>
    <t>СЕРБСКИЙ ВЛАДИСЛАВ с 24.05.2015 по 31.05.2015</t>
  </si>
  <si>
    <t>ХРЕНОВА ЕЛЕНА с 24.05.2015 по 31.05.2015</t>
  </si>
  <si>
    <t>205307900</t>
  </si>
  <si>
    <t>СЕРГЕЕВ ДМИТРИЙ</t>
  </si>
  <si>
    <t>СЕРГЕЕВ ДМИТРИЙ с 13.05.2015 по 20.05.2015</t>
  </si>
  <si>
    <t>205300777</t>
  </si>
  <si>
    <t>СЕРГЕЕВА АЛИНА</t>
  </si>
  <si>
    <t>СЕРГЕЕВА АЛИНА с 22.05.2015 по 29.05.2015</t>
  </si>
  <si>
    <t>205308435</t>
  </si>
  <si>
    <t>СЕРГЕЕВА НАТАЛЬЯ</t>
  </si>
  <si>
    <t>СЕРГЕЕВА НАТАЛЬЯ с 15.05.2015 по 17.05.2015</t>
  </si>
  <si>
    <t>БОБКОВА ИРИНА с 15.05.2015 по 17.05.2015</t>
  </si>
  <si>
    <t>205314413</t>
  </si>
  <si>
    <t>СЕРГИЕНКО ЭЛИНА</t>
  </si>
  <si>
    <t>СЕРГИЕНКО ЭЛИНА с 24.05.2015 по 25.05.2015</t>
  </si>
  <si>
    <t>105300311</t>
  </si>
  <si>
    <t>СЕРДЮК ВЕРА</t>
  </si>
  <si>
    <t>СЕРДЮК ВАСИЛИЙ с 16.05.2015 по 21.05.2015</t>
  </si>
  <si>
    <t>105305767</t>
  </si>
  <si>
    <t>СЕРДЮК НИКОЛАЙ</t>
  </si>
  <si>
    <t>СЕРДЮК НИКОЛАЙ с 19.05.2015 по 21.05.2015</t>
  </si>
  <si>
    <t>105306070</t>
  </si>
  <si>
    <t>СЕРДЮК НИКОЛАЙ с 21.05.2015 по 24.05.2015</t>
  </si>
  <si>
    <t>105300195</t>
  </si>
  <si>
    <t>СЕРДЮКОВ РУСЛАН</t>
  </si>
  <si>
    <t>СЕРДЮКОВ РУСЛАН с 04.05.2015 по 11.05.2015</t>
  </si>
  <si>
    <t>105305884</t>
  </si>
  <si>
    <t>СЕРЕБРЕННИКОВА ЕКАТЕРИНА</t>
  </si>
  <si>
    <t>КОНОПЛИНА ЕЛИЗАВЕТА с 19.05.2015 по 20.05.2015</t>
  </si>
  <si>
    <t>205300715</t>
  </si>
  <si>
    <t>СЕРЕБРЯКОВА АННА</t>
  </si>
  <si>
    <t>СЕРЕБРЯКОВА НАТАЛЬЯ с 01.05.2015 по 03.05.2015</t>
  </si>
  <si>
    <t>СЕРЕБРЯКОВА НАТАЛЬЯ с 30.04.2015 по 01.05.2015</t>
  </si>
  <si>
    <t>205313803</t>
  </si>
  <si>
    <t>СЕРИЩЕВА СВЕТЛАНА</t>
  </si>
  <si>
    <t>СЕРИЩЕВА СВЕТЛАНА с 19.05.2015 по 20.05.2015</t>
  </si>
  <si>
    <t>105308076</t>
  </si>
  <si>
    <t>СЕРИЩЕВА СВЕТЛАНА с 27.05.2015 по 28.05.2015</t>
  </si>
  <si>
    <t>205308501</t>
  </si>
  <si>
    <t>СЕРОВ ДМИТРИЙ</t>
  </si>
  <si>
    <t>СЕРОВ ДМИТРИЙ с 10.05.2015 по 13.05.2015</t>
  </si>
  <si>
    <t>205313618</t>
  </si>
  <si>
    <t>СЕРОВА ОЛЬГА</t>
  </si>
  <si>
    <t>СЕРОВА ОЛЬГА с 23.05.2015 по 27.05.2015</t>
  </si>
  <si>
    <t>205300539</t>
  </si>
  <si>
    <t>СИВОЖЕЛЕЗОВ АЛЕКСАНДР</t>
  </si>
  <si>
    <t>СИВОЖЕЛЕЗОВ АЛЕКСАНДР АЛЕКАНДР с 01.05.2015 по 05.05.2015</t>
  </si>
  <si>
    <t>105302030</t>
  </si>
  <si>
    <t>СИГАРЕВА ОЛЬГА</t>
  </si>
  <si>
    <t>СИГАРЕВА ОЛЬГА с 11.05.2015 по 14.05.2015</t>
  </si>
  <si>
    <t>105306841</t>
  </si>
  <si>
    <t>СИДОРЕНКО МАРИНА</t>
  </si>
  <si>
    <t>СИДОРЕНКО МАРИНА с 22.05.2015 по 23.05.2015</t>
  </si>
  <si>
    <t>105305992</t>
  </si>
  <si>
    <t>СИДОРЕНКО МАРИЯ</t>
  </si>
  <si>
    <t>СИДОРЕНКО МАРИЯ с 19.05.2015 по 20.05.2015</t>
  </si>
  <si>
    <t>105305961</t>
  </si>
  <si>
    <t>СИДОРЕНКО МАРИЯ с 20.05.2015 по 22.05.2015</t>
  </si>
  <si>
    <t>205303352</t>
  </si>
  <si>
    <t>СИДОРЕНКОВ ИВАН</t>
  </si>
  <si>
    <t>СИДОРЕНКОВ ИВАН с 13.05.2015 по 22.05.2015</t>
  </si>
  <si>
    <t>205308386</t>
  </si>
  <si>
    <t>СИЛИН АНТОН</t>
  </si>
  <si>
    <t>СИЛИН АНТОН с 04.05.2015 по 07.05.2015</t>
  </si>
  <si>
    <t>ГИЛЬМАНОВА АННА с 04.05.2015 по 07.05.2015</t>
  </si>
  <si>
    <t>205314335</t>
  </si>
  <si>
    <t>СИМАВОНЯН АРМЕН</t>
  </si>
  <si>
    <t>СИМАВОНЯН ЯНА с 20.05.2015 по 22.05.2015</t>
  </si>
  <si>
    <t>205308886</t>
  </si>
  <si>
    <t>СИМОНЕНКОВА АНГЕЛИНА</t>
  </si>
  <si>
    <t>СИМОНЕНКОВА АНГЕЛИНА с 17.05.2015 по 20.05.2015</t>
  </si>
  <si>
    <t>205301486</t>
  </si>
  <si>
    <t>СИМОНОВ ДМИТРИЙ</t>
  </si>
  <si>
    <t>СИМОНОВ ДМИТРИЙ с 01.05.2015 по 10.05.2015</t>
  </si>
  <si>
    <t>205308251</t>
  </si>
  <si>
    <t>СИМОХИНА ЕВГЕНИЯ</t>
  </si>
  <si>
    <t>ПАВЛЫЧЕВА НИНА с 03.05.2015 по 07.05.2015</t>
  </si>
  <si>
    <t>205311526</t>
  </si>
  <si>
    <t>СИНИЦИНА АННА</t>
  </si>
  <si>
    <t>СИНИЦИНА АННА с 23.05.2015 по 24.05.2015</t>
  </si>
  <si>
    <t>205313024</t>
  </si>
  <si>
    <t>СИНОНЯН ТАРАС</t>
  </si>
  <si>
    <t>СИНОНЯН АННА с 18.05.2015 по 22.05.2015</t>
  </si>
  <si>
    <t>205250429</t>
  </si>
  <si>
    <t>СИНЯКОВ АЛЕКСАНДР</t>
  </si>
  <si>
    <t>СИНЯКОВ ДАНИИЛ с 01.05.2015 по 04.05.2015</t>
  </si>
  <si>
    <t>СИНЯКОВ АЛЕКСАНДР с 01.05.2015 по 04.05.2015</t>
  </si>
  <si>
    <t>СИНЯКОВ АЛЕКСАНДР с 01.05.2015 по 16.05.2015</t>
  </si>
  <si>
    <t>105302385</t>
  </si>
  <si>
    <t>СИНЯКОВА АЛЕКСАНДРА</t>
  </si>
  <si>
    <t>СИНЯКОВ СЕРГЕЙ АЛЕКСАНДРОВИЧ с 04.05.2015 по 05.05.2015</t>
  </si>
  <si>
    <t>205250401</t>
  </si>
  <si>
    <t>СИНЯКОВА ЛЮБОВЬ</t>
  </si>
  <si>
    <t>РАЕЦКАЯ ЛЮБОВЬ с 28.04.2015 по 01.05.2015</t>
  </si>
  <si>
    <t>105306569</t>
  </si>
  <si>
    <t>СИТНИКОВ МАКСИМ</t>
  </si>
  <si>
    <t>СИТНИКОВ МАКСИМ с 22.05.2015 по 24.05.2015</t>
  </si>
  <si>
    <t>205313882</t>
  </si>
  <si>
    <t>СИТНИКОВА ОЛЕСЯ</t>
  </si>
  <si>
    <t>СИТНИКОВА ОЛЕСЯ с 23.05.2015 по 24.05.2015</t>
  </si>
  <si>
    <t>КУЛЬБЯКИНА НАТАЛЬЯ с 23.05.2015 по 24.05.2015</t>
  </si>
  <si>
    <t>205301822</t>
  </si>
  <si>
    <t>СКАЧКОВА ОКСАНА</t>
  </si>
  <si>
    <t>СКАЧКОВ СЕРГЕЙ с 07.05.2015 по 11.05.2015</t>
  </si>
  <si>
    <t>105308667</t>
  </si>
  <si>
    <t>СКИТЕР ЕЛЕНА</t>
  </si>
  <si>
    <t>СКИТЕР ЕЛЕНА с 28.05.2015 по 29.05.2015</t>
  </si>
  <si>
    <t>205307407</t>
  </si>
  <si>
    <t>СКЛИЗКОВА ОЛЬГА</t>
  </si>
  <si>
    <t>СКЛИЗКОВА ОЛЬГА с 14.05.2015 по 21.05.2015</t>
  </si>
  <si>
    <t>105305538</t>
  </si>
  <si>
    <t>СКЛЯР ПАВЕЛ</t>
  </si>
  <si>
    <t>СКЛЯР ПАВЕЛ с 20.05.2015 по 22.05.2015</t>
  </si>
  <si>
    <t>205307213</t>
  </si>
  <si>
    <t>СКОРИКОВА ОКСАНА</t>
  </si>
  <si>
    <t>СКОРИКОВА ОКСАНА НИКОЛАЕВНА с 10.05.2015 по 11.05.2015</t>
  </si>
  <si>
    <t>БОГУС ЕЛИЗАВЕТА ЗАУРОВНА с 10.05.2015 по 11.05.2015</t>
  </si>
  <si>
    <t>ЗИНЧЕНКО ОЛЬГА ВИКТОРОВНА с 10.05.2015 по 11.05.2015</t>
  </si>
  <si>
    <t>105305730</t>
  </si>
  <si>
    <t>СКОРНЯКОВА МАРИНА</t>
  </si>
  <si>
    <t>ПОНОМАРЕНКО АРТЕМ с 21.05.2015 по 22.05.2015</t>
  </si>
  <si>
    <t>205306727</t>
  </si>
  <si>
    <t>СКОРОБОГАТОВ РОМАН</t>
  </si>
  <si>
    <t>СКОРОБОГАТОВ РОМАН с 09.05.2015 по 11.05.2015</t>
  </si>
  <si>
    <t>105301222</t>
  </si>
  <si>
    <t>СКОРОХОД ЕЛЕНА</t>
  </si>
  <si>
    <t>СКОРОХОД ЕЛЕНА с 03.05.2015 по 04.05.2015</t>
  </si>
  <si>
    <t>205302520</t>
  </si>
  <si>
    <t>СКРЯБИНА МАРИЯ</t>
  </si>
  <si>
    <t>СКРЯБИНА МАРИЯ с 01.05.2015 по 10.05.2015</t>
  </si>
  <si>
    <t>МИНИКАЕВ ВЛАДИМИР с 01.05.2015 по 10.05.2015</t>
  </si>
  <si>
    <t>105305054</t>
  </si>
  <si>
    <t>СЛЕПУХИНА ЯНИНА</t>
  </si>
  <si>
    <t>СЛЕПУХИНА ЯНИНА с 17.05.2015 по 18.05.2015</t>
  </si>
  <si>
    <t>205308395</t>
  </si>
  <si>
    <t>СЛИПЧЕНКО ТАТЬЯНА</t>
  </si>
  <si>
    <t>СЛИПЧЕНКО СЕРГЕЙ с 10.05.2015 по 13.05.2015</t>
  </si>
  <si>
    <t>105305273</t>
  </si>
  <si>
    <t>СЛУЦКАЯ МАРГАРИТА</t>
  </si>
  <si>
    <t>СЛУЦКАЯ МАРГАРИТА с 17.05.2015 по 20.05.2015</t>
  </si>
  <si>
    <t>НАЗАРОВА АНГЕЛИНА с 19.05.2015 по 20.05.2015</t>
  </si>
  <si>
    <t>205309325</t>
  </si>
  <si>
    <t>СЛЮСАРЕВ ВИТАЛИЙ</t>
  </si>
  <si>
    <t>СЛЮСАРЕВ ВИТАЛИЙ ВИКТОРОВИЧ с 10.05.2015 по 12.05.2015</t>
  </si>
  <si>
    <t>105304862</t>
  </si>
  <si>
    <t>СМИРНОВ АЛЕКСАНДР</t>
  </si>
  <si>
    <t>СМИРНОВ АЛЕКСАНДР с 17.05.2015 по 19.05.2015</t>
  </si>
  <si>
    <t>АРХАНГЕЛЬСКАЯ ИРИНА с 17.05.2015 по 19.05.2015</t>
  </si>
  <si>
    <t>205308048</t>
  </si>
  <si>
    <t>СМИРНОВ ВЛАДИМИР</t>
  </si>
  <si>
    <t>СМИРНОВ ВЛАДИМИР с 04.05.2015 по 08.05.2015</t>
  </si>
  <si>
    <t>105300237</t>
  </si>
  <si>
    <t>СМИРНОВ КОНСТАНТИН</t>
  </si>
  <si>
    <t>СМИРНОВ КОНСТАНТИН с 02.05.2015 по 03.05.2015</t>
  </si>
  <si>
    <t>105300190</t>
  </si>
  <si>
    <t>СМИРНОВ СЕРГЕЙ</t>
  </si>
  <si>
    <t>СМИРНОВ СЕРГЕЙ с 08.05.2015 по 15.05.2015</t>
  </si>
  <si>
    <t>205306813</t>
  </si>
  <si>
    <t>СМИРНОВА АНАСТАСИЯ</t>
  </si>
  <si>
    <t>СМИРНОВА АНАСТАСИЯ с 09.05.2015 по 11.05.2015</t>
  </si>
  <si>
    <t>105305395</t>
  </si>
  <si>
    <t>БЕЛОУСОВА МАРИЯ с 19.05.2015 по 20.05.2015</t>
  </si>
  <si>
    <t>105306743</t>
  </si>
  <si>
    <t>СМИРНОВА АНАСТАСИЯ с 24.05.2015 по 25.05.2015</t>
  </si>
  <si>
    <t>205300733</t>
  </si>
  <si>
    <t>СМИРНОВА АННА</t>
  </si>
  <si>
    <t>СМИРНОВ ВЛАДИМИР с 03.05.2015 по 06.05.2015</t>
  </si>
  <si>
    <t>205309395</t>
  </si>
  <si>
    <t>СМИРНОВА КЛАВДИЯ</t>
  </si>
  <si>
    <t>СМИРНОВ НИКОЛАЙ с 04.05.2015 по 06.05.2015</t>
  </si>
  <si>
    <t>205308341</t>
  </si>
  <si>
    <t>СМИРНОВА СВЕТЛАНА</t>
  </si>
  <si>
    <t>СМИРНОВА СВЕТЛАНА АЛЕКСАНДРОВ с 10.05.2015 по 15.05.2015</t>
  </si>
  <si>
    <t>СМИРНОВ ЕВГЕНИЙ ВАЛЕРЬЕВИЧ с 10.05.2015 по 15.05.2015</t>
  </si>
  <si>
    <t>СМИРНОВА ДАРЬЯ с 10.05.2015 по 15.05.2015</t>
  </si>
  <si>
    <t>205312318</t>
  </si>
  <si>
    <t>СМИРНОВА ЭВЕЛИНА</t>
  </si>
  <si>
    <t>СМИРНОВА ЭВЕЛИНА с 17.05.2015 по 21.05.2015</t>
  </si>
  <si>
    <t>205300773</t>
  </si>
  <si>
    <t>СМИРНОВА ЮРИЙ</t>
  </si>
  <si>
    <t>СМИРНОВА ГАЛИНА с 03.05.2015 по 06.05.2015</t>
  </si>
  <si>
    <t>205314819</t>
  </si>
  <si>
    <t>СОБОЛЕВА АНЖЕЛИКА</t>
  </si>
  <si>
    <t>СОБОЛЕВА АНЖЕЛИКА с 22.05.2015 по 24.05.2015</t>
  </si>
  <si>
    <t>205304921</t>
  </si>
  <si>
    <t>СОБОЛЬ НАТАЛЬЯ</t>
  </si>
  <si>
    <t>СОБОЛЬ НАТАЛЬЯ с 06.05.2015 по 07.05.2015</t>
  </si>
  <si>
    <t>105306453</t>
  </si>
  <si>
    <t>СОВМЕН ЗАРЕМА</t>
  </si>
  <si>
    <t>СОВМЕН ЗАРЕМА с 30.05.2015 по 31.05.2015</t>
  </si>
  <si>
    <t>205306506</t>
  </si>
  <si>
    <t>СОГОЛОВСКАЯ ДАРЬЯ</t>
  </si>
  <si>
    <t>ОРАЗМЕДОВ ГЕОРИГИЙ с 16.05.2015 по 17.05.2015</t>
  </si>
  <si>
    <t>105300441</t>
  </si>
  <si>
    <t>СОКОЛОВ АЛЕКСЕЙ</t>
  </si>
  <si>
    <t>СОКОЛОВ АЛЕКСЕЙ с 12.05.2015 по 24.05.2015</t>
  </si>
  <si>
    <t>205311620</t>
  </si>
  <si>
    <t>СОКОЛОВ АЛЕКСЕЙ с 24.05.2015 по 31.05.2015</t>
  </si>
  <si>
    <t>105308226</t>
  </si>
  <si>
    <t>СОКОЛОВ НИКОЛАЙ</t>
  </si>
  <si>
    <t>СОКОЛОВ НИКОЛАЙ с 28.05.2015 по 29.05.2015</t>
  </si>
  <si>
    <t>205306476</t>
  </si>
  <si>
    <t>СОКОЛОВ СЕРГЕЙ</t>
  </si>
  <si>
    <t>СОКОЛОВ СЕРГЕЙ с 08.05.2015 по 14.05.2015</t>
  </si>
  <si>
    <t>205308660</t>
  </si>
  <si>
    <t>СОКОЛОВ ЮРИЙ</t>
  </si>
  <si>
    <t>СОКОЛОВ ЮРИЙ с 16.05.2015 по 20.05.2015</t>
  </si>
  <si>
    <t>205312435</t>
  </si>
  <si>
    <t>СОКОЛОВА ЮЛИЯ</t>
  </si>
  <si>
    <t>СОКОЛОВА ЮЛИЯ с 20.05.2015 по 27.05.2015</t>
  </si>
  <si>
    <t>205314497</t>
  </si>
  <si>
    <t>СОКОЛОВСКАЯ ЕЛЕНА</t>
  </si>
  <si>
    <t>СОКОЛОВСКАЯ ЕЛЕНА с 27.05.2015 по 29.05.2015</t>
  </si>
  <si>
    <t>205313188</t>
  </si>
  <si>
    <t>СОКОЛОВСКИЙ ВАЛЕРИЙ</t>
  </si>
  <si>
    <t>СОКОЛОВСКИЙ ВАЛЕРИЙ с 22.05.2015 по 24.05.2015</t>
  </si>
  <si>
    <t>205306557</t>
  </si>
  <si>
    <t>СОЛОВЬЕВ ВЛАДИСЛАВ</t>
  </si>
  <si>
    <t>СОЛОВЬЕВ ВЛАДИСЛАВ с 01.05.2015 по 04.05.2015</t>
  </si>
  <si>
    <t>СОЛОВЬЕВА ОЛЬГА с 01.05.2015 по 04.05.2015</t>
  </si>
  <si>
    <t>205312309</t>
  </si>
  <si>
    <t>СОЛОВЬЕВА ГАЛИНА</t>
  </si>
  <si>
    <t>АБИЯН-СОЛОВЬЕВА ГАЛИНА с 29.05.2015 по 31.05.2015</t>
  </si>
  <si>
    <t>205308628</t>
  </si>
  <si>
    <t>СОЛОВЬЕВА МАРИНА</t>
  </si>
  <si>
    <t>СОЛОВЬЕВА МАРИНА с 04.05.2015 по 09.05.2015</t>
  </si>
  <si>
    <t>105305396</t>
  </si>
  <si>
    <t>СОЛОВЬЕВА ЮЛИЯ</t>
  </si>
  <si>
    <t>СОЛОВЬЕВА СВЕТЛАНА с 18.05.2015 по 20.05.2015</t>
  </si>
  <si>
    <t>105306036</t>
  </si>
  <si>
    <t>СОЛОВЬЕВА ЮЛИЯ с 20.05.2015 по 22.05.2015</t>
  </si>
  <si>
    <t>205311343</t>
  </si>
  <si>
    <t>СОЛОГУБОВА ОЛЕСЯ</t>
  </si>
  <si>
    <t>СОЛОГУБОВА ОЛЕСЯ с 12.05.2015 по 14.05.2015</t>
  </si>
  <si>
    <t>205307228</t>
  </si>
  <si>
    <t>СОЛОДУХА ГАЛИНА</t>
  </si>
  <si>
    <t>СОЛОДУХА ОЛЕГ с 03.05.2015 по 05.05.2015</t>
  </si>
  <si>
    <t>205308161</t>
  </si>
  <si>
    <t>СОЛОДУХИН ЮРИЙ</t>
  </si>
  <si>
    <t>СОЛОДУХИН ЮРИЙ с 03.05.2015 по 10.05.2015</t>
  </si>
  <si>
    <t>205300057</t>
  </si>
  <si>
    <t>СОЛОМАХИНА ТАТЬЯНА</t>
  </si>
  <si>
    <t>СОЛОМАХИНА ТАТЬЯНА с 01.05.2015 по 07.05.2015</t>
  </si>
  <si>
    <t>205315691</t>
  </si>
  <si>
    <t>СОЛОПЕНКОВА ЛЮДМИЛА</t>
  </si>
  <si>
    <t>СОЛОПЕНКОВА ЛЮДМИЛА с 28.05.2015 по 29.05.2015</t>
  </si>
  <si>
    <t>СОЛОПЕНКОВА ЕЛЕНА с 28.05.2015 по 29.05.2015</t>
  </si>
  <si>
    <t>205308081</t>
  </si>
  <si>
    <t>СОЛОПОВА СВЕТЛАНА</t>
  </si>
  <si>
    <t>СОЛОПОВА СВЕТЛАНА ВИТАЛЬЕВНА с 04.05.2015 по 06.05.2015</t>
  </si>
  <si>
    <t>ШЕВЧЕНКО АННА с 04.05.2015 по 06.05.2015</t>
  </si>
  <si>
    <t>205301552</t>
  </si>
  <si>
    <t>СОЛОШЕНКО АНАСТАСИЯ</t>
  </si>
  <si>
    <t>СОЛОШЕНКО АНАСТАСИЯ с 07.05.2015 по 10.05.2015</t>
  </si>
  <si>
    <t>105307571</t>
  </si>
  <si>
    <t>СОРОКИН АЛЕКСЕЙ</t>
  </si>
  <si>
    <t>СОРОКИН АЛЕКСЕЙ с 27.05.2015 по 29.05.2015</t>
  </si>
  <si>
    <t>205310462</t>
  </si>
  <si>
    <t>СОРОКИНА МАРИЯ</t>
  </si>
  <si>
    <t>БЕЛЯЕВА ЕЛЕНА с 06.05.2015 по 08.05.2015</t>
  </si>
  <si>
    <t>205306261</t>
  </si>
  <si>
    <t>СОРОКИНА НАТАЛЬЯ</t>
  </si>
  <si>
    <t>СОРОКИНА НАТАЛЬЯ с 09.05.2015 по 11.05.2015</t>
  </si>
  <si>
    <t>205302307</t>
  </si>
  <si>
    <t>СОРОКОПУД ЛЮБОВЬ</t>
  </si>
  <si>
    <t>СОРОКОПУД ЛЮБОВЬ с 17.05.2015 по 25.05.2015</t>
  </si>
  <si>
    <t>205311176</t>
  </si>
  <si>
    <t>СОРСМАН КОНСТАНТИН</t>
  </si>
  <si>
    <t>СОРСМАН КОНСТАНТИН с 14.05.2015 по 19.05.2015</t>
  </si>
  <si>
    <t>105303429</t>
  </si>
  <si>
    <t>СОСНОВСКАЯ СВЕТЛАНА</t>
  </si>
  <si>
    <t>СОСНОВСКАЯ СВЕТЛАНА с 14.05.2015 по 25.05.2015</t>
  </si>
  <si>
    <t>205315144</t>
  </si>
  <si>
    <t>СОХАНЬ ПАВЕЛ</t>
  </si>
  <si>
    <t>СОХАНЬ ПАВЕЛ с 24.05.2015 по 25.05.2015</t>
  </si>
  <si>
    <t>205307731</t>
  </si>
  <si>
    <t>СОХИН АРТЕМ</t>
  </si>
  <si>
    <t>СОХИН АРТЕМ с 12.05.2015 по 21.05.2015</t>
  </si>
  <si>
    <t>205307598</t>
  </si>
  <si>
    <t>СОХИНА СЕРГЕЙ</t>
  </si>
  <si>
    <t>СОХИН СЕРГЕЙ с 12.05.2015 по 21.05.2015</t>
  </si>
  <si>
    <t>205308433</t>
  </si>
  <si>
    <t>СПИРИН ЮРИЙ</t>
  </si>
  <si>
    <t>СПИРИН ЮРИЙ ГЕОРГИЕВИЧ с 15.05.2015 по 17.05.2015</t>
  </si>
  <si>
    <t>СПИРИНА ЕЛИЗАВЕТА с 15.05.2015 по 17.05.2015</t>
  </si>
  <si>
    <t>205251377</t>
  </si>
  <si>
    <t>СРАБИОНЯН ГАЛИНА</t>
  </si>
  <si>
    <t>САРБИОНЯН ГАЛИНА с 01.05.2015 по 04.05.2015</t>
  </si>
  <si>
    <t>САРБИОНЯН ГАЛИНА с 30.04.2015 по 01.05.2015</t>
  </si>
  <si>
    <t>205307772</t>
  </si>
  <si>
    <t>СРМИКЯН АРТУР</t>
  </si>
  <si>
    <t>СРМИКЯН АРТУР с 01.05.2015 по 04.05.2015</t>
  </si>
  <si>
    <t>105300977</t>
  </si>
  <si>
    <t>СТАЖКОВОЙ ОЛЕГ</t>
  </si>
  <si>
    <t>СТАЖКОВОЙ ОЛЕГ с 07.05.2015 по 09.05.2015</t>
  </si>
  <si>
    <t>205300398</t>
  </si>
  <si>
    <t>СТАЛЬНОЙ ЕВГЕНИЙ</t>
  </si>
  <si>
    <t>СТАЛЬНАЯ ЯНА с 01.05.2015 по 05.05.2015</t>
  </si>
  <si>
    <t>105300432</t>
  </si>
  <si>
    <t>СТАРОДУБРОВСКИЙ ГЛЕБ</t>
  </si>
  <si>
    <t>СТАРОДУБРВСКАЯ МАРИАННА с 09.05.2015 по 11.05.2015</t>
  </si>
  <si>
    <t>105307702</t>
  </si>
  <si>
    <t>СТАРОДУБЦЕВА ЕВГЕНИЯ</t>
  </si>
  <si>
    <t>СТАРОДУБЦЕВА ЕВГЕНИЯ с 25.05.2015 по 28.05.2015</t>
  </si>
  <si>
    <t>205304600</t>
  </si>
  <si>
    <t>СТАРОСТИН СЕРГЕЙ</t>
  </si>
  <si>
    <t>СТАРОСТИН СЕРГЕЙ с 11.05.2015 по 17.05.2015</t>
  </si>
  <si>
    <t>205304849</t>
  </si>
  <si>
    <t>СТАХЕЕВА О</t>
  </si>
  <si>
    <t>СТАХЕЕВА О. с 01.05.2015 по 04.05.2015</t>
  </si>
  <si>
    <t>205306430</t>
  </si>
  <si>
    <t>СТАЦЕНКО ГЕННАДИЙ</t>
  </si>
  <si>
    <t>СТАЦЕНКО ГЕННАДИЙ с 01.05.2015 по 05.05.2015</t>
  </si>
  <si>
    <t>205301781</t>
  </si>
  <si>
    <t>СТАШКЕВИЧ МАРИНА</t>
  </si>
  <si>
    <t>СТАШКЕВИЧ МАРИНА с 29.05.2015 по 31.05.2015</t>
  </si>
  <si>
    <t>205314866</t>
  </si>
  <si>
    <t>СТЕКЛЕНЕВА ЛЮДМИЛА</t>
  </si>
  <si>
    <t>СТЕКЛЕНЕВ ВЛАДИМИР с 22.05.2015 по 25.05.2015</t>
  </si>
  <si>
    <t>205307021</t>
  </si>
  <si>
    <t>СТЕНИН ЕВГЕНИЙ</t>
  </si>
  <si>
    <t>СТЕНИН ЕВГЕНИЙ с 16.05.2015 по 17.05.2015</t>
  </si>
  <si>
    <t>105305542</t>
  </si>
  <si>
    <t>СТЕПАНОВА ТАТЬЯНА</t>
  </si>
  <si>
    <t>ЦАРЕНКОВА ЕКАТЕРИНА с 18.05.2015 по 20.05.2015</t>
  </si>
  <si>
    <t>205310086</t>
  </si>
  <si>
    <t>СТЕПИН АЛЕКСАНДР</t>
  </si>
  <si>
    <t>СТЕПИН АЛЕКСАНДР с 18.05.2015 по 31.05.2015</t>
  </si>
  <si>
    <t>205250155</t>
  </si>
  <si>
    <t>СТЕФАШИНА КСЕНИЯ</t>
  </si>
  <si>
    <t>МАРКШТЕТТЕР ЕКАТЕРИНА с 01.05.2015 по 05.05.2015</t>
  </si>
  <si>
    <t>МАРКШТЕТТЕР ЕКАТЕРИНА с 30.04.2015 по 01.05.2015</t>
  </si>
  <si>
    <t>205303370</t>
  </si>
  <si>
    <t>СТЕЦЮК ЛЮБОВЬ</t>
  </si>
  <si>
    <t>СТЕЦЮК ЛЮБОВЬ ПЕТРОВНА с 15.05.2015 по 20.05.2015</t>
  </si>
  <si>
    <t>205308451</t>
  </si>
  <si>
    <t>СТОЛЯРОВА НАТАЛЬЯ</t>
  </si>
  <si>
    <t>КОЛОСОВ АНТОН с 07.05.2015 по 09.05.2015</t>
  </si>
  <si>
    <t>205313322</t>
  </si>
  <si>
    <t>СТОЛЯРЧУК ЕКАТЕРИНА</t>
  </si>
  <si>
    <t>СТОЛЯРЧУК ЕКАТЕРИНА с 29.05.2015 по 31.05.2015</t>
  </si>
  <si>
    <t>205313733</t>
  </si>
  <si>
    <t>СТОРОЖЕВ ДЕНИС</t>
  </si>
  <si>
    <t>САБИРОВА ЛЮДМИЛА с 18.05.2015 по 19.05.2015</t>
  </si>
  <si>
    <t>105300832</t>
  </si>
  <si>
    <t>СТОРОЖЕНКО АНДРЕЙ</t>
  </si>
  <si>
    <t>СТОРОЖЕНКО ТАТЬЯНА с 01.05.2015 по 03.05.2015</t>
  </si>
  <si>
    <t>205307050</t>
  </si>
  <si>
    <t>СТОРОЖКОВА ОЛЬГА</t>
  </si>
  <si>
    <t>СТОРОЖКОВА ОЛЬГА с 01.05.2015 по 05.05.2015</t>
  </si>
  <si>
    <t>105300939</t>
  </si>
  <si>
    <t>СТОРОНКИН АНДРЕЙ</t>
  </si>
  <si>
    <t>СТОРОНКИН АНДРЕЙ с 05.05.2015 по 09.05.2015</t>
  </si>
  <si>
    <t>205311559</t>
  </si>
  <si>
    <t>СТРЕЛЬНИКОВА СВЕТЛАНА</t>
  </si>
  <si>
    <t>СТРЕЛЬНИКОВА СВЕТЛАНА с 16.05.2015 по 20.05.2015</t>
  </si>
  <si>
    <t>205315309</t>
  </si>
  <si>
    <t>СТРИЖИЦКАЯ ЕЛЕНА</t>
  </si>
  <si>
    <t>ИСАГУЛОВА ИРИНА с 26.05.2015 по 29.05.2015</t>
  </si>
  <si>
    <t>205308124</t>
  </si>
  <si>
    <t>СТРОГАНОВА НАТАЛИЯ</t>
  </si>
  <si>
    <t>СТРОГАНОВА НАТАЛИЯ с 07.05.2015 по 13.05.2015</t>
  </si>
  <si>
    <t>205313987</t>
  </si>
  <si>
    <t>СТРОЕВА НАТАЛЬЯ</t>
  </si>
  <si>
    <t>СТРОЕВА НАТАЛЬЯ с 25.05.2015 по 29.05.2015</t>
  </si>
  <si>
    <t>205301667</t>
  </si>
  <si>
    <t>СТРУКАЧЕВА НАТАЛИЯ</t>
  </si>
  <si>
    <t>СТРУКАЧЕВ ОЛЕГ с 08.05.2015 по 11.05.2015</t>
  </si>
  <si>
    <t>205306477</t>
  </si>
  <si>
    <t>СТУРОВА МАРИНА</t>
  </si>
  <si>
    <t>СОБОЛЕВ ЕВГЕНИЙ с 09.05.2015 по 11.05.2015</t>
  </si>
  <si>
    <t>205314673</t>
  </si>
  <si>
    <t>СУББОТИНА ЮЛИЯ</t>
  </si>
  <si>
    <t>СУББОТИНА ЮЛИЯ с 24.05.2015 по 26.05.2015</t>
  </si>
  <si>
    <t>205315388</t>
  </si>
  <si>
    <t>СУВОРОВСКИЙ КОНСТАНТИН</t>
  </si>
  <si>
    <t>СУВОРОВСКИЙ КОНСТАНТИН с 28.05.2015 по 29.05.2015</t>
  </si>
  <si>
    <t>105303181</t>
  </si>
  <si>
    <t>СУКИАСЯН АРЕН</t>
  </si>
  <si>
    <t>СУКИАСЯН АРЕН с 18.05.2015 по 19.05.2015</t>
  </si>
  <si>
    <t>205314874</t>
  </si>
  <si>
    <t>СУЛЕЙМАНОВ МАГОМЕД</t>
  </si>
  <si>
    <t>СУЛЕЙМАНОВ МАГОМЕД с 24.05.2015 по 26.05.2015</t>
  </si>
  <si>
    <t>205314183</t>
  </si>
  <si>
    <t>СУЛЕЙМАНОВ РУСТАМ</t>
  </si>
  <si>
    <t>СУЛЕЙМАНОВ РУСТАМ с 20.05.2015 по 26.05.2015</t>
  </si>
  <si>
    <t>105305902</t>
  </si>
  <si>
    <t>СУПЛЫКО АННА</t>
  </si>
  <si>
    <t>СУПЛЫКО АННА с 21.05.2015 по 27.05.2015</t>
  </si>
  <si>
    <t>105307045</t>
  </si>
  <si>
    <t>СУППЕС ТАТЬЯНА</t>
  </si>
  <si>
    <t>СУППЕС АНДРЕЙ с 26.05.2015 по 28.05.2015</t>
  </si>
  <si>
    <t>205303312</t>
  </si>
  <si>
    <t>СУРКОВ АЛЕКСАНДР</t>
  </si>
  <si>
    <t>СУРКОВ АЛЕКСАНДР с 17.05.2015 по 21.05.2015</t>
  </si>
  <si>
    <t>205309648</t>
  </si>
  <si>
    <t>СУХАНОВ ВИКТОР</t>
  </si>
  <si>
    <t>МАВРОМАТИС ЮЛИЯ с 04.05.2015 по 06.05.2015</t>
  </si>
  <si>
    <t>105305757</t>
  </si>
  <si>
    <t>СУХАРИНОВА АЛЕНА</t>
  </si>
  <si>
    <t>СУХАРИНОВА АЛЕНА с 19.05.2015 по 21.05.2015</t>
  </si>
  <si>
    <t>105303831</t>
  </si>
  <si>
    <t>СУЧКОВ ВЯЧЕСЛАВ</t>
  </si>
  <si>
    <t>СУЧКОВ ВЯЧЕСЛАВ с 29.05.2015 по 31.05.2015</t>
  </si>
  <si>
    <t>205309099</t>
  </si>
  <si>
    <t>СУЩЕВА ИРИНА</t>
  </si>
  <si>
    <t>СУЩЕВА ТАТЬЯНА с 01.05.2015 по 02.05.2015</t>
  </si>
  <si>
    <t>105305310</t>
  </si>
  <si>
    <t>СУЩЕВА ТАТЬЯНА с 17.05.2015 по 18.05.2015</t>
  </si>
  <si>
    <t>205314140</t>
  </si>
  <si>
    <t>ЧУПИНА ШАРИПАТ с 19.05.2015 по 20.05.2015</t>
  </si>
  <si>
    <t>205308307</t>
  </si>
  <si>
    <t>СУЯЗОВА ОКСАНА</t>
  </si>
  <si>
    <t>СУЯЗОВА ОКСАНА с 04.05.2015 по 09.05.2015</t>
  </si>
  <si>
    <t>105300678</t>
  </si>
  <si>
    <t>СЫТНИК АЛЕКСАНДР</t>
  </si>
  <si>
    <t>СЫТНИК АЛЕКСАНДР с 02.05.2015 по 06.05.2015</t>
  </si>
  <si>
    <t>105306502</t>
  </si>
  <si>
    <t>СЫЧЕВА МАРИЯ</t>
  </si>
  <si>
    <t>СЫЧЕВА МАРИЯ с 23.05.2015 по 24.05.2015</t>
  </si>
  <si>
    <t>205303203</t>
  </si>
  <si>
    <t>СЫЧУГОВА ВЕРА</t>
  </si>
  <si>
    <t>СЫЧУГОВА ВЕРА с 15.05.2015 по 27.05.2015</t>
  </si>
  <si>
    <t>105300427</t>
  </si>
  <si>
    <t>ТАБАЦКАЯ ГАЛИНА</t>
  </si>
  <si>
    <t>ТАБАЦКАЯ ГАЛИНА с 11.05.2015 по 17.05.2015</t>
  </si>
  <si>
    <t>205300987</t>
  </si>
  <si>
    <t>ТАГИБОВ МАГОМЕД</t>
  </si>
  <si>
    <t>МАГОМЕДОВА ЗАРИМА с 03.05.2015 по 09.05.2015</t>
  </si>
  <si>
    <t>205311594</t>
  </si>
  <si>
    <t>ТАЛЕНКО ДМИТРИЙ</t>
  </si>
  <si>
    <t>ТАЛЕНКО ДМИТРИЙ с 13.05.2015 по 14.05.2015</t>
  </si>
  <si>
    <t>205315046</t>
  </si>
  <si>
    <t>ТАМАРОВСКИЙ ПЛАТОН</t>
  </si>
  <si>
    <t>ТАМАРОВСКИЙ ПЛАТОН с 24.05.2015 по 26.05.2015</t>
  </si>
  <si>
    <t>ТАМАРОВСКИЙ РОМАН с 24.05.2015 по 26.05.2015</t>
  </si>
  <si>
    <t>205303340</t>
  </si>
  <si>
    <t>ТАМУРЕНКО АЛЕКСЕЙ</t>
  </si>
  <si>
    <t>ТАМУРЕНКО АЛЕКСЕЙ с 10.05.2015 по 16.05.2015</t>
  </si>
  <si>
    <t>205315171</t>
  </si>
  <si>
    <t>ТАРАБРИНА ЕКАТЕРИНА</t>
  </si>
  <si>
    <t>ТАРАБРИНА ВАЛЕНТИНА с 27.05.2015 по 28.05.2015</t>
  </si>
  <si>
    <t>105300314</t>
  </si>
  <si>
    <t>ТАРАВКОВА ТАИСИЯ</t>
  </si>
  <si>
    <t>ГРИГОРОВА ЛЮБОВЬ с 07.05.2015 по 11.05.2015</t>
  </si>
  <si>
    <t>205310600</t>
  </si>
  <si>
    <t>ТАРАНЕНКО ВИКТОРИЯ</t>
  </si>
  <si>
    <t>МАКЕЕВ АЛЕКСАНДР СЕРГЕЕВИЧ с 10.05.2015 по 12.05.2015</t>
  </si>
  <si>
    <t>205300014</t>
  </si>
  <si>
    <t>ТАРАСОВ АЛЕКСАНДР</t>
  </si>
  <si>
    <t>ТАРАСОВ АЛЕКСАНДР с 01.05.2015 по 05.05.2015</t>
  </si>
  <si>
    <t>105305678</t>
  </si>
  <si>
    <t>ТАРАСОВ АЛЕКСАНДР с 18.05.2015 по 19.05.2015</t>
  </si>
  <si>
    <t>105305836</t>
  </si>
  <si>
    <t>ТАРАСОВ АЛЕКСАНДР с 19.05.2015 по 20.05.2015</t>
  </si>
  <si>
    <t>205313752</t>
  </si>
  <si>
    <t>ТАРАСОВ АРТЕМ</t>
  </si>
  <si>
    <t>ТАРАСОВ АРТЕМ с 19.05.2015 по 21.05.2015</t>
  </si>
  <si>
    <t>205305614</t>
  </si>
  <si>
    <t>ТАРАСОВ ЯКОВ</t>
  </si>
  <si>
    <t>ТАРАСОВ ЯКОВ с 09.05.2015 по 13.05.2015</t>
  </si>
  <si>
    <t>205307062</t>
  </si>
  <si>
    <t>ТАРАСОВА ДИНА</t>
  </si>
  <si>
    <t>ТАРАСОВА ДИНА с 09.05.2015 по 11.05.2015</t>
  </si>
  <si>
    <t>205300021</t>
  </si>
  <si>
    <t>ТАРАСОВА НАТАЛЬЯ</t>
  </si>
  <si>
    <t>ТАРАСОВА НАТАЛЬЯ с 01.05.2015 по 05.05.2015</t>
  </si>
  <si>
    <t>205312238</t>
  </si>
  <si>
    <t>ТАТАРИН МИРОСЛАВА</t>
  </si>
  <si>
    <t>ТАТАРИН МИРОСЛАВА с 21.05.2015 по 28.05.2015</t>
  </si>
  <si>
    <t>105306663</t>
  </si>
  <si>
    <t>ТАТАРНИКОВА АНТОНИНА</t>
  </si>
  <si>
    <t>ТАТАРНИКОВА АНТОНИНА с 24.05.2015 по 26.05.2015</t>
  </si>
  <si>
    <t>105306033</t>
  </si>
  <si>
    <t>ТАТАРНИКОВА ЕЛЕНА</t>
  </si>
  <si>
    <t>ЧЕРКАШИНА АЛЕНА с 20.05.2015 по 22.05.2015</t>
  </si>
  <si>
    <t>105306999</t>
  </si>
  <si>
    <t>ЧЕРКАШИНА АЛЕНА с 24.05.2015 по 26.05.2015</t>
  </si>
  <si>
    <t>205300624</t>
  </si>
  <si>
    <t>ТАЮКИНА ОЛЬГА</t>
  </si>
  <si>
    <t>ТАЮКИНА ОЛЬГА с 02.05.2015 по 09.05.2015</t>
  </si>
  <si>
    <t>205312351</t>
  </si>
  <si>
    <t>ТЕМОЩЕНКО ВИТАЛИЙ</t>
  </si>
  <si>
    <t>ТЕМОЩЕНКО ВИТАЛИЙ с 21.05.2015 по 23.05.2015</t>
  </si>
  <si>
    <t>205312356</t>
  </si>
  <si>
    <t>ТЕМОЩЕНКО ОКСАНА</t>
  </si>
  <si>
    <t>ТЕМОЩЕНКО ОКСАНА с 21.05.2015 по 23.05.2015</t>
  </si>
  <si>
    <t>205309085</t>
  </si>
  <si>
    <t>ТЕПИКИН СЕРГЕЙ</t>
  </si>
  <si>
    <t>ТЕПИКИН СЕРГЕЙ с 03.05.2015 по 09.05.2015</t>
  </si>
  <si>
    <t>205308230</t>
  </si>
  <si>
    <t>ТЕПИН АЛЕКСЕЙ</t>
  </si>
  <si>
    <t>ТЕПИН АЛЕКСЕЙ с 04.05.2015 по 07.05.2015</t>
  </si>
  <si>
    <t>105307252</t>
  </si>
  <si>
    <t>ТЕПЛИНСКАЯ АННА</t>
  </si>
  <si>
    <t>НОЗДРИН ЕВГЕНИЙ с 28.05.2015 по 29.05.2015</t>
  </si>
  <si>
    <t>205313682</t>
  </si>
  <si>
    <t>ТЕРЕНТЬЕВА НАТАЛЬЯ</t>
  </si>
  <si>
    <t>ТЕРЕНТЬЕВА НАТАЛЬЯ с 20.05.2015 по 23.05.2015</t>
  </si>
  <si>
    <t>205308272</t>
  </si>
  <si>
    <t>ТЕРЕХОВ ДМИТРИЙ</t>
  </si>
  <si>
    <t>ТЕРЕХОВ ДМИТРИЙ с 18.05.2015 по 25.05.2015</t>
  </si>
  <si>
    <t>105301441</t>
  </si>
  <si>
    <t>ТЕРЕЩЕНКО ОЛЬГА</t>
  </si>
  <si>
    <t>ТЕРЕЩЕНКО ОЛЬГА с 12.05.2015 по 15.05.2015</t>
  </si>
  <si>
    <t>205313639</t>
  </si>
  <si>
    <t>ТЕРНЕР ИГОРЬ</t>
  </si>
  <si>
    <t>ТЕРНЕР ИГОРЬ с 21.05.2015 по 25.05.2015</t>
  </si>
  <si>
    <t>205313176</t>
  </si>
  <si>
    <t>ТЕРПЕЛЕЦ НАТАЛЬЯ</t>
  </si>
  <si>
    <t>ТЕРПЕЛЕЦ ЕВГЕНИЙ с 22.05.2015 по 24.05.2015</t>
  </si>
  <si>
    <t>205314241</t>
  </si>
  <si>
    <t>ТЕРПИЦКИЙ НИКОЛАЙ</t>
  </si>
  <si>
    <t>ТЕРПИЦКИЙ НИКОЛАЙ с 20.05.2015 по 22.05.2015</t>
  </si>
  <si>
    <t>105300877</t>
  </si>
  <si>
    <t>ТЕСЛЯ СЕРГЕЙ</t>
  </si>
  <si>
    <t>ТЕСЛЯ ЕКАТЕРИНА с 01.05.2015 по 03.05.2015</t>
  </si>
  <si>
    <t>105302999</t>
  </si>
  <si>
    <t>ТЕТЕРИНА ЛЮДМИЛА</t>
  </si>
  <si>
    <t>ТЕТЕРИНА ЛЮДМИЛА с 13.05.2015 по 14.05.2015</t>
  </si>
  <si>
    <t>205314618</t>
  </si>
  <si>
    <t>ТЕШЕВА АСИЕТ</t>
  </si>
  <si>
    <t>ТЕШЕВА АСИЕТ с 22.05.2015 по 23.05.2015</t>
  </si>
  <si>
    <t>205314831</t>
  </si>
  <si>
    <t>ТЕШЕВА АСИЕТ с 23.05.2015 по 24.05.2015</t>
  </si>
  <si>
    <t>205253153</t>
  </si>
  <si>
    <t>ТЕШЕВА ОКСАНА</t>
  </si>
  <si>
    <t>ТЕШЕВА ОКСАНА с 16.05.2015 по 17.05.2015</t>
  </si>
  <si>
    <t>205309063</t>
  </si>
  <si>
    <t>ТИМАКИНА ЕКАТЕРИНА</t>
  </si>
  <si>
    <t>ЗАГОРУЙ АЛЕКСАНДР с 11.05.2015 по 20.05.2015</t>
  </si>
  <si>
    <t>105305900</t>
  </si>
  <si>
    <t>ЗАГОРУЙ АЛЕКСАНДР с 20.05.2015 по 22.05.2015</t>
  </si>
  <si>
    <t>105306750</t>
  </si>
  <si>
    <t>ТИМОФЕЕВ ИГОРЬ</t>
  </si>
  <si>
    <t>ТИМОФЕЕВ ИГОРЬ с 24.05.2015 по 26.05.2015</t>
  </si>
  <si>
    <t>105300970</t>
  </si>
  <si>
    <t>ТИМОФЕЕВА НАДЕЖДА</t>
  </si>
  <si>
    <t>ТИМОФЕЕВА НАДЕЖДА с 13.05.2015 по 15.05.2015</t>
  </si>
  <si>
    <t>205301800</t>
  </si>
  <si>
    <t>ТИМОХИН А</t>
  </si>
  <si>
    <t>ТИМОХИН АНДРЕЙ с 09.05.2015 по 16.05.2015</t>
  </si>
  <si>
    <t>205310720</t>
  </si>
  <si>
    <t>ТИРСКИХ ЕКАТЕРИНА</t>
  </si>
  <si>
    <t>ТИРСКИХ ИГНАТИЙ ГЕРОЛЬДОВИЧ с 12.05.2015 по 14.05.2015</t>
  </si>
  <si>
    <t>205308683</t>
  </si>
  <si>
    <t>ТИТОВА СВЕТЛАНА</t>
  </si>
  <si>
    <t>ТИТОВА СВЕТЛАНА с 17.05.2015 по 24.05.2015</t>
  </si>
  <si>
    <t>105306132</t>
  </si>
  <si>
    <t>ТИТОВА ТАТЬЯНА</t>
  </si>
  <si>
    <t>МИХАЙЛОВА ДАРЬЯ с 21.05.2015 по 22.05.2015</t>
  </si>
  <si>
    <t>205315120</t>
  </si>
  <si>
    <t>ТИФАНЮК ИРИНА</t>
  </si>
  <si>
    <t>ТИФАНЮК ИРИНА с 24.05.2015 по 29.05.2015</t>
  </si>
  <si>
    <t>ПЛОТНИКОВ ИВАН с 24.05.2015 по 29.05.2015</t>
  </si>
  <si>
    <t>ЯКИМОВИЧ ВАСИЛИЙ с 25.05.2015 по 28.05.2015</t>
  </si>
  <si>
    <t>205251441</t>
  </si>
  <si>
    <t>ТИХОМИРОВ СЕРГЕЙ</t>
  </si>
  <si>
    <t>ТИХОМИРОВ СЕРГЕЙ с 01.05.2015 по 02.05.2015</t>
  </si>
  <si>
    <t>ТИХОМИРОВ СЕРГЕЙ с 27.04.2015 по 01.05.2015</t>
  </si>
  <si>
    <t>205305943</t>
  </si>
  <si>
    <t>ТИХОНОВА АНАСТАСИЯ</t>
  </si>
  <si>
    <t>ТИХОНОВА АНАСТАСИЯ с 13.05.2015 по 19.05.2015</t>
  </si>
  <si>
    <t>105306789</t>
  </si>
  <si>
    <t>ТИХОНОВА ЯНА</t>
  </si>
  <si>
    <t>ТИХОНОВА ЯНА с 24.05.2015 по 25.05.2015</t>
  </si>
  <si>
    <t>205309175</t>
  </si>
  <si>
    <t>ТИШКИНА ЕКАТЕРИНА</t>
  </si>
  <si>
    <t>ТИШКИНА ЕКАТЕРИНА АНДРЕЕВНА с 04.05.2015 по 06.05.2015</t>
  </si>
  <si>
    <t>205309587</t>
  </si>
  <si>
    <t>ТИШКИН МИХАИЛ</t>
  </si>
  <si>
    <t>ТИШКИНА ЕКАТЕРИНА с 11.05.2015 по 12.05.2015</t>
  </si>
  <si>
    <t>205313375</t>
  </si>
  <si>
    <t>ТИШКИНА ЕКАТЕРИНА с 17.05.2015 по 19.05.2015</t>
  </si>
  <si>
    <t>205313566</t>
  </si>
  <si>
    <t>ТИШКИНА ЮЛИЯ</t>
  </si>
  <si>
    <t>ДАНИН АНДРЕЙ с 25.05.2015 по 29.05.2015</t>
  </si>
  <si>
    <t>105300460</t>
  </si>
  <si>
    <t>ТКАЧ ВИТАЛИЙ</t>
  </si>
  <si>
    <t>ТКАЧ ВИТАЛИЙ АЛЕКСАНДРОВИ с 02.05.2015 по 05.05.2015</t>
  </si>
  <si>
    <t>205309461</t>
  </si>
  <si>
    <t>ТКАЧЕВА АННА</t>
  </si>
  <si>
    <t>ТКАЧЕВА АННА с 12.05.2015 по 15.05.2015</t>
  </si>
  <si>
    <t>205312698</t>
  </si>
  <si>
    <t>ТКАЧЕНКО АНТОН</t>
  </si>
  <si>
    <t>ТКАЧЕНКО АНТОН с 29.05.2015 по 31.05.2015</t>
  </si>
  <si>
    <t>205307810</t>
  </si>
  <si>
    <t>ТКАЧЕНКО ЕЛЕНА</t>
  </si>
  <si>
    <t>ТКАЧЕНКО ЕЛЕНА с 01.05.2015 по 06.05.2015</t>
  </si>
  <si>
    <t>МИХАЛИНА НАТАЛЬЯ с 01.05.2015 по 06.05.2015</t>
  </si>
  <si>
    <t>205312757</t>
  </si>
  <si>
    <t>ТКАЧЕНКО МАРИНА</t>
  </si>
  <si>
    <t>КАРАСТОЯНОВА ЗОЯ с 27.05.2015 по 31.05.2015</t>
  </si>
  <si>
    <t>205307282</t>
  </si>
  <si>
    <t>ТКАЧЕНКО НАТАЛЬЯ</t>
  </si>
  <si>
    <t>ТКАЧЕНКО НАТАЛЬЯ ГРИГОРЬЕВНА с 08.05.2015 по 11.05.2015</t>
  </si>
  <si>
    <t>205307051</t>
  </si>
  <si>
    <t>ТКАЧЕНКО РОМАН</t>
  </si>
  <si>
    <t>ТКАЧЕНКО ОКСАНА с 15.05.2015 по 17.05.2015</t>
  </si>
  <si>
    <t>205307611</t>
  </si>
  <si>
    <t>ТКАЧЕНКО ЮЛИЯ</t>
  </si>
  <si>
    <t>ТКАЧЕНКО ЮЛИЯ с 16.05.2015 по 17.05.2015</t>
  </si>
  <si>
    <t>205310761</t>
  </si>
  <si>
    <t>ТОЗЛИЯН КЕВОРК</t>
  </si>
  <si>
    <t>ТОЗЛИЯН КЕВОРК с 20.05.2015 по 23.05.2015</t>
  </si>
  <si>
    <t>205313482</t>
  </si>
  <si>
    <t>ТОКАРЕВ ИГОРЬ</t>
  </si>
  <si>
    <t>ТОКАРЕВ ИГОРЬ с 19.05.2015 по 23.05.2015</t>
  </si>
  <si>
    <t>205309170</t>
  </si>
  <si>
    <t>ТОКАРЕВА ОЛЬГА</t>
  </si>
  <si>
    <t>ГОЛОШУБОВ ЯРОСЛАВ с 04.05.2015 по 06.05.2015</t>
  </si>
  <si>
    <t>205314045</t>
  </si>
  <si>
    <t>ГОЛОШУБОВ ЯРОСЛАВ с 19.05.2015 по 21.05.2015</t>
  </si>
  <si>
    <t>205301406</t>
  </si>
  <si>
    <t>ТОКМЯНИН АЛЕКСАНДР</t>
  </si>
  <si>
    <t>ТОКМЯНИН АЛЕКСАНДР с 07.05.2015 по 10.05.2015</t>
  </si>
  <si>
    <t>205309112</t>
  </si>
  <si>
    <t>ТОМОВА ЕВГЕНИЯ</t>
  </si>
  <si>
    <t>КИЙКО ЕЛЕНА с 19.05.2015 по 21.05.2015</t>
  </si>
  <si>
    <t>205306518</t>
  </si>
  <si>
    <t>ТОРБИН ДМИТРИЙ</t>
  </si>
  <si>
    <t>ТОРБИН ДМИТРИЙ с 16.05.2015 по 18.05.2015</t>
  </si>
  <si>
    <t>205306512</t>
  </si>
  <si>
    <t>ТОРБИНА ОКСАНА</t>
  </si>
  <si>
    <t>105301192</t>
  </si>
  <si>
    <t>ТОРЖКОВ ВЛАДИМИР</t>
  </si>
  <si>
    <t>ТОРЖКОВ ВЛАДИМИР с 11.05.2015 по 14.05.2015</t>
  </si>
  <si>
    <t>205309286</t>
  </si>
  <si>
    <t>ТОРОПЦОВА ИРИНА</t>
  </si>
  <si>
    <t>ТОРОПЦОВА ИРИНА с 04.05.2015 по 06.05.2015</t>
  </si>
  <si>
    <t>205315173</t>
  </si>
  <si>
    <t>ТОРОПЦОВА НАТАЛЬЯ</t>
  </si>
  <si>
    <t>ТОРОПЦОВА НАТАЛЬЯ с 25.05.2015 по 27.05.2015</t>
  </si>
  <si>
    <t>105306032</t>
  </si>
  <si>
    <t>ТОРОПЫГИНА АНЖЕЛИКА</t>
  </si>
  <si>
    <t>СУХАРИЯН ДИАНА с 20.05.2015 по 22.05.2015</t>
  </si>
  <si>
    <t>205313956</t>
  </si>
  <si>
    <t>ТОХТАГУЛОВА АСИЯТ</t>
  </si>
  <si>
    <t>ТОХТАГУЛОВ РАСУЛ с 25.05.2015 по 30.05.2015</t>
  </si>
  <si>
    <t>105307282</t>
  </si>
  <si>
    <t>ТОХТИЕВ ЗАУР</t>
  </si>
  <si>
    <t>ТОХТИЕВ ЗАУР с 27.05.2015 по 29.05.2015</t>
  </si>
  <si>
    <t>205309146</t>
  </si>
  <si>
    <t>ТРЕГУБОВ ДМИТРИЙ</t>
  </si>
  <si>
    <t>ТРЕГУБОВ ДМИТРИЙ АЛЕКСАНДРОВИ с 04.05.2015 по 06.05.2015</t>
  </si>
  <si>
    <t>205308262</t>
  </si>
  <si>
    <t>ТРЕФИЛОВ ВЛАДИМИР</t>
  </si>
  <si>
    <t>ТРЕФИЛОВ ВЛАДИМИР с 17.05.2015 по 18.05.2015</t>
  </si>
  <si>
    <t>205314450</t>
  </si>
  <si>
    <t>ТРЕФИЛОВ ВЛАДИМИР с 23.05.2015 по 24.05.2015</t>
  </si>
  <si>
    <t>АБДУЛЛИН ЭМИЛЬ с 23.05.2015 по 24.05.2015</t>
  </si>
  <si>
    <t>205314699</t>
  </si>
  <si>
    <t>ТРИКИЛО АЛЕКСАНДР</t>
  </si>
  <si>
    <t>ТРИКИЛО АЛЕКСАНДР с 23.05.2015 по 25.05.2015</t>
  </si>
  <si>
    <t>205313287</t>
  </si>
  <si>
    <t>ТРИФОНОВА АННА</t>
  </si>
  <si>
    <t>ТРИФОНОВА АННА с 18.05.2015 по 22.05.2015</t>
  </si>
  <si>
    <t>205301433</t>
  </si>
  <si>
    <t>ТРОФИМОВА ИРИНА</t>
  </si>
  <si>
    <t>ТРОФИМОВА ИРИНА с 21.05.2015 по 27.05.2015</t>
  </si>
  <si>
    <t>205312125</t>
  </si>
  <si>
    <t>ТРОФИМОВИЧ ИГОРЬ</t>
  </si>
  <si>
    <t>ТРОФИМОВИЧ ИГОРЬ с 17.05.2015 по 23.05.2015</t>
  </si>
  <si>
    <t>105306135</t>
  </si>
  <si>
    <t>ТРОФИМОВИЧ ИГОРЬ с 23.05.2015 по 24.05.2015</t>
  </si>
  <si>
    <t>205306653</t>
  </si>
  <si>
    <t>ТРУНДАЕВА НАТАЛЬЯ</t>
  </si>
  <si>
    <t>ТРУНДАЕВА НАТАЛЬЯ с 04.05.2015 по 10.05.2015</t>
  </si>
  <si>
    <t>105305521</t>
  </si>
  <si>
    <t>ТРУНОВА ОЛЬГА</t>
  </si>
  <si>
    <t>ТРУНОВА ОЛЬГА с 19.05.2015 по 21.05.2015</t>
  </si>
  <si>
    <t>205315420</t>
  </si>
  <si>
    <t>ТРУСОВА РЕГИНА</t>
  </si>
  <si>
    <t>ТРУСОВА РЕГИНА с 28.05.2015 по 30.05.2015</t>
  </si>
  <si>
    <t>205300647</t>
  </si>
  <si>
    <t>ТРУХАН ОЛЕГ</t>
  </si>
  <si>
    <t>ТРУХАН ОЛЬГА с 01.05.2015 по 05.05.2015</t>
  </si>
  <si>
    <t>205314620</t>
  </si>
  <si>
    <t>ТРУХАНОВА ВИКТОРИЯ</t>
  </si>
  <si>
    <t>ТРУХАНОВА ВИКТОРИЯ с 25.05.2015 по 29.05.2015</t>
  </si>
  <si>
    <t>205314750</t>
  </si>
  <si>
    <t>ТУЛЯН ДАВИД</t>
  </si>
  <si>
    <t>ТУЛЯН ДАВИД с 24.05.2015 по 26.05.2015</t>
  </si>
  <si>
    <t>205310459</t>
  </si>
  <si>
    <t>ТУМАНОВ АНАТОЛИЙ</t>
  </si>
  <si>
    <t>ТУМАНОВ АНАТОЛИЙ с 14.05.2015 по 24.05.2015</t>
  </si>
  <si>
    <t>205311546</t>
  </si>
  <si>
    <t>ТУМАНОВ АНАТОЛИЙ с 24.05.2015 по 28.05.2015</t>
  </si>
  <si>
    <t>105307948</t>
  </si>
  <si>
    <t>ТУМАНОВ АНАТОЛИЙ с 28.05.2015 по 29.05.2015</t>
  </si>
  <si>
    <t>205311305</t>
  </si>
  <si>
    <t>ТУМАСОВА ИНГА</t>
  </si>
  <si>
    <t>ТУМАСОВА ДЖУЛИАННА с 13.05.2015 по 15.05.2015</t>
  </si>
  <si>
    <t>105306510</t>
  </si>
  <si>
    <t>ТУПИЛИН АНДРЕЙ</t>
  </si>
  <si>
    <t>ТУПИЛИН АНДРЕЙ с 30.05.2015 по 31.05.2015</t>
  </si>
  <si>
    <t>205300588</t>
  </si>
  <si>
    <t>ТУПИЦЫНА АНАСТАСИЯ</t>
  </si>
  <si>
    <t>ТУПИЦЫН АЛЕКСАНДР с 06.05.2015 по 10.05.2015</t>
  </si>
  <si>
    <t>205315050</t>
  </si>
  <si>
    <t>ТУРКИВСКАЯ ЛЮБОВЬ</t>
  </si>
  <si>
    <t>ТУРКИВСКАЯ ЛЮБОВЬ с 24.05.2015 по 30.05.2015</t>
  </si>
  <si>
    <t>205314088</t>
  </si>
  <si>
    <t>ТУРКИНА АЛИНА</t>
  </si>
  <si>
    <t>НИКИТИНА АННА с 19.05.2015 по 21.05.2015</t>
  </si>
  <si>
    <t>105305806</t>
  </si>
  <si>
    <t>ТУРКИНА ЕЛЕНА</t>
  </si>
  <si>
    <t>ТУРКИНА ЕЛЕНА с 19.05.2015 по 21.05.2015</t>
  </si>
  <si>
    <t>105307015</t>
  </si>
  <si>
    <t>ТУРОВА АРИНА</t>
  </si>
  <si>
    <t>ТУРОВ ИОСИФ с 27.05.2015 по 31.05.2015</t>
  </si>
  <si>
    <t>205313009</t>
  </si>
  <si>
    <t>ТУСНИН ЮРИЙ</t>
  </si>
  <si>
    <t>ТУСНИН ЮРИЙ с 29.05.2015 по 31.05.2015</t>
  </si>
  <si>
    <t>105305787</t>
  </si>
  <si>
    <t>ТУТОВА НАТАЛЬЯ</t>
  </si>
  <si>
    <t>ЛУЧИНИН ДМИТРИЙ с 20.05.2015 по 21.05.2015</t>
  </si>
  <si>
    <t>205313871</t>
  </si>
  <si>
    <t>ТУХКИНА ТАТЬЯНА</t>
  </si>
  <si>
    <t>ТУХКИНА ТАТЬЯНА с 19.05.2015 по 26.05.2015</t>
  </si>
  <si>
    <t>105303779</t>
  </si>
  <si>
    <t>ТУЧИНСКАЯ ЮЛИЯ</t>
  </si>
  <si>
    <t>СОЛОВЬЕВ АЛЕКСАНДР с 11.05.2015 по 13.05.2015</t>
  </si>
  <si>
    <t>205304142</t>
  </si>
  <si>
    <t>ТЫРТЫШНЫЙ ИГОРЬ</t>
  </si>
  <si>
    <t>ТЫРТЫШНЫЙ ИГОРЬ с 01.05.2015 по 04.05.2015</t>
  </si>
  <si>
    <t>205304024</t>
  </si>
  <si>
    <t>ТЫРТЫШНЫЙ НИКОЛАЙ</t>
  </si>
  <si>
    <t>ТЫРТЫШНЫЙ НИКОЛАЙ с 01.05.2015 по 04.05.2015</t>
  </si>
  <si>
    <t>205313223</t>
  </si>
  <si>
    <t>ТЮРИН АНДРЕЙ</t>
  </si>
  <si>
    <t>ТЮРИНА ЕЛЕНА с 29.05.2015 по 31.05.2015</t>
  </si>
  <si>
    <t>205303386</t>
  </si>
  <si>
    <t>ТЮФТИНА ЕЛЕНА</t>
  </si>
  <si>
    <t>ПЕСТОВА АЛЕНА с 20.05.2015 по 23.05.2015</t>
  </si>
  <si>
    <t>205308480</t>
  </si>
  <si>
    <t>УВАРОВ СЕРГЕЙ</t>
  </si>
  <si>
    <t>УВАРОВ СЕРГЕЙ с 11.05.2015 по 18.05.2015</t>
  </si>
  <si>
    <t>205312252</t>
  </si>
  <si>
    <t>УКОЛОВ ЭДУАРД</t>
  </si>
  <si>
    <t>УКОЛОВ ЭДУАРД с 25.05.2015 по 30.05.2015</t>
  </si>
  <si>
    <t>205309250</t>
  </si>
  <si>
    <t>УЛИТИН ИЛЬЯ</t>
  </si>
  <si>
    <t>УЛИТИН ИЛЬЯ с 06.05.2015 по 09.05.2015</t>
  </si>
  <si>
    <t>205301706</t>
  </si>
  <si>
    <t>УЛОВИСТОВА НАТАЛЬЯ</t>
  </si>
  <si>
    <t>УЛОВИСТОВА НАТАЛЬЯ с 07.05.2015 по 09.05.2015</t>
  </si>
  <si>
    <t>205314825</t>
  </si>
  <si>
    <t>УЛЬЯНОВСКИЙ ВАДИМ</t>
  </si>
  <si>
    <t>УЛЬЯНОВСКИЙ ВАДИМ с 27.05.2015 по 29.05.2015</t>
  </si>
  <si>
    <t>205311255</t>
  </si>
  <si>
    <t>УМРИХИНА ИРИНА</t>
  </si>
  <si>
    <t>УМРИХИНА ИРИНА с 18.05.2015 по 24.05.2015</t>
  </si>
  <si>
    <t>205307743</t>
  </si>
  <si>
    <t>УНАНЯН АРМИК</t>
  </si>
  <si>
    <t>СЕРОБЯН АРТАШЕС с 16.05.2015 по 22.05.2015</t>
  </si>
  <si>
    <t>205315042</t>
  </si>
  <si>
    <t>УРБАНОВИЧ ПОЛИНА</t>
  </si>
  <si>
    <t>УРБАНОВИЧ ПОЛИНА с 24.05.2015 по 26.05.2015</t>
  </si>
  <si>
    <t>205306927</t>
  </si>
  <si>
    <t>УСМИНСКИЙ ИГОРЬ</t>
  </si>
  <si>
    <t>УСМИНСКАЯ ОЛЬГА с 09.05.2015 по 11.05.2015</t>
  </si>
  <si>
    <t>205306291</t>
  </si>
  <si>
    <t>УСОВА НАТАЛЬЯ</t>
  </si>
  <si>
    <t>УСОВА НАТАЛЬЯ с 09.05.2015 по 11.05.2015</t>
  </si>
  <si>
    <t>105303011</t>
  </si>
  <si>
    <t>УСПЕНСКАЯ ЛЮДМИЛА</t>
  </si>
  <si>
    <t>УСПЕНСКАЯ ЛЮДМИЛА с 07.05.2015 по 08.05.2015</t>
  </si>
  <si>
    <t>205315022</t>
  </si>
  <si>
    <t>УСТИМЕНКО ЗИНАИДА</t>
  </si>
  <si>
    <t>УСТИМЕНКО ЗИНАИДА с 24.05.2015 по 26.05.2015</t>
  </si>
  <si>
    <t>205313992</t>
  </si>
  <si>
    <t>УСТИНОВ БОРИС</t>
  </si>
  <si>
    <t>УСТИНОВ БОРИС с 22.05.2015 по 24.05.2015</t>
  </si>
  <si>
    <t>205302431</t>
  </si>
  <si>
    <t>УХТОМСКИЙ АНТОН</t>
  </si>
  <si>
    <t>УХТОМСКИЙ АНТОН с 10.05.2015 по 14.05.2015</t>
  </si>
  <si>
    <t>БЫКОВ АЛЕКСЕЙ с 10.05.2015 по 14.05.2015</t>
  </si>
  <si>
    <t>205314857</t>
  </si>
  <si>
    <t>УЧАДЗЕ НИНО</t>
  </si>
  <si>
    <t>УЧАДЗЕ НИНО с 24.05.2015 по 26.05.2015</t>
  </si>
  <si>
    <t>205313586</t>
  </si>
  <si>
    <t>ФАДЕЕВА ОКСАНА</t>
  </si>
  <si>
    <t>ФАДЕЕВ АНДРЕЙ с 17.05.2015 по 19.05.2015</t>
  </si>
  <si>
    <t>205309232</t>
  </si>
  <si>
    <t>ФАДИНА МАРИНА</t>
  </si>
  <si>
    <t>ФАДИНА МАРИНА с 04.05.2015 по 06.05.2015</t>
  </si>
  <si>
    <t>105301239</t>
  </si>
  <si>
    <t>ФАЛАЛЕЕВ ДМИТРИЙ</t>
  </si>
  <si>
    <t>ФАЛАЛЕЕВА НУРЬЕ с 11.05.2015 по 14.05.2015</t>
  </si>
  <si>
    <t>205304035</t>
  </si>
  <si>
    <t>ФАЛИН ВАЛЕРИЙ</t>
  </si>
  <si>
    <t>ФАЛИН ВАЛЕРИЙ с 01.05.2015 по 05.05.2015</t>
  </si>
  <si>
    <t>205301475</t>
  </si>
  <si>
    <t>ФАЛИН ВАЛЕРИЙ с 05.05.2015 по 10.05.2015</t>
  </si>
  <si>
    <t>205301567</t>
  </si>
  <si>
    <t>ФАЛИН ВАСИЛИЙ</t>
  </si>
  <si>
    <t>ФАЛИН ВАСИЛИЙ с 01.05.2015 по 10.05.2015</t>
  </si>
  <si>
    <t>205306368</t>
  </si>
  <si>
    <t>ФАТУЛАЕВ БАГРАМ</t>
  </si>
  <si>
    <t>ФАТУЛАЕВ БАГРАМ с 01.05.2015 по 04.05.2015</t>
  </si>
  <si>
    <t>105305430</t>
  </si>
  <si>
    <t>ФАХИРИДИ ДИАНА</t>
  </si>
  <si>
    <t>ФАХИРИДИ НЕЯ с 17.05.2015 по 18.05.2015</t>
  </si>
  <si>
    <t>105305449</t>
  </si>
  <si>
    <t>ФАХИРИДИ МЕРАБ</t>
  </si>
  <si>
    <t>ФАХИРИДИ МЕРАБ с 17.05.2015 по 18.05.2015</t>
  </si>
  <si>
    <t>205252983</t>
  </si>
  <si>
    <t>ФЕДЕНЕВ СЕРГЕЙ</t>
  </si>
  <si>
    <t>ФЕДЕНЕВ СЕРГЕЙ с 01.05.2015 по 04.05.2015</t>
  </si>
  <si>
    <t>ФЕДЕНЕВ СЕРГЕЙ с 28.04.2015 по 01.05.2015</t>
  </si>
  <si>
    <t>205306195</t>
  </si>
  <si>
    <t>ФЕДОРЕНКО ПОЛИНА</t>
  </si>
  <si>
    <t>ТОРОПОВА СВЕТЛАНА с 29.05.2015 по 31.05.2015</t>
  </si>
  <si>
    <t>205314770</t>
  </si>
  <si>
    <t>ФЕДОРЕНКО СВЕТЛАНА</t>
  </si>
  <si>
    <t>ФЕДОРЕНКО СВЕТЛАНА с 24.05.2015 по 26.05.2015</t>
  </si>
  <si>
    <t>205300668</t>
  </si>
  <si>
    <t>ФЕДОРОВ ЮРИЙ</t>
  </si>
  <si>
    <t>ФЕДОРОВ ЮРИЙ с 21.05.2015 по 25.05.2015</t>
  </si>
  <si>
    <t>105301310</t>
  </si>
  <si>
    <t>ФЕДОРОВА ГАЛИНА</t>
  </si>
  <si>
    <t>ФЕДОРОВА ГАЛИНА с 03.05.2015 по 09.05.2015</t>
  </si>
  <si>
    <t>205302912</t>
  </si>
  <si>
    <t>ФЕДОРОВА ЕЛЕНА</t>
  </si>
  <si>
    <t>ФЕДОРОВА ЕЛЕНА с 15.05.2015 по 22.05.2015</t>
  </si>
  <si>
    <t>105301043</t>
  </si>
  <si>
    <t>ФЕДОРОВА НАТАЛЬЯ</t>
  </si>
  <si>
    <t>ФЕДОРОВА ЛЮБОВЬ с 06.05.2015 по 08.05.2015</t>
  </si>
  <si>
    <t>205307970</t>
  </si>
  <si>
    <t>ФЕДОРОВА ЮЛИЯ</t>
  </si>
  <si>
    <t>ФЕДОРОВА ЮЛИЯ с 04.05.2015 по 10.05.2015</t>
  </si>
  <si>
    <t>БЕЛКИН АРТЕМ с 04.05.2015 по 10.05.2015</t>
  </si>
  <si>
    <t>205315036</t>
  </si>
  <si>
    <t>ФЕДОРОВСКАЯ АННА</t>
  </si>
  <si>
    <t>ФЕДОРОВСКАЯ АННА с 24.05.2015 по 26.05.2015</t>
  </si>
  <si>
    <t>ИВАЩЕНКО ОКСАНА с 24.05.2015 по 26.05.2015</t>
  </si>
  <si>
    <t>205302336</t>
  </si>
  <si>
    <t>ФЕДОРЧЕНКО ЕЛЕНА</t>
  </si>
  <si>
    <t>ФЕДОРЧЕНКО ЕЛЕНА с 10.05.2015 по 15.05.2015</t>
  </si>
  <si>
    <t>205302530</t>
  </si>
  <si>
    <t>ФЕДОРЧЕНКО НАДЕЖДА</t>
  </si>
  <si>
    <t>ФЕДОРЧЕНКО НАДЕЖДА с 10.05.2015 по 15.05.2015</t>
  </si>
  <si>
    <t>105303205</t>
  </si>
  <si>
    <t>ФЕДОТОВ АЛЕКСАНДР</t>
  </si>
  <si>
    <t>ФЕДОТОВ АЛЕКСАНДР с 12.05.2015 по 15.05.2015</t>
  </si>
  <si>
    <t>205308898</t>
  </si>
  <si>
    <t>ФЕДОТОВА ДИНА</t>
  </si>
  <si>
    <t>ФЕДОТОВА ДИНА с 16.05.2015 по 18.05.2015</t>
  </si>
  <si>
    <t>ЛАРИОНОВ ПЕТР с 16.05.2015 по 18.05.2015</t>
  </si>
  <si>
    <t>205312232</t>
  </si>
  <si>
    <t>ФЕДЧЕНКО ЕКАТЕРИНА</t>
  </si>
  <si>
    <t>ФЕДЧЕНКО ЕКАТЕРИНА с 17.05.2015 по 24.05.2015</t>
  </si>
  <si>
    <t>205312863</t>
  </si>
  <si>
    <t>ФЕЛЬД КИРИЛЛ</t>
  </si>
  <si>
    <t>ФЕЛЬД КИРИЛЛ с 18.05.2015 по 24.05.2015</t>
  </si>
  <si>
    <t>205313687</t>
  </si>
  <si>
    <t>ФЕРТИКОВА ОЛЬГА</t>
  </si>
  <si>
    <t>ФЕРТИКОВА ОЛЬГА с 22.05.2015 по 27.05.2015</t>
  </si>
  <si>
    <t>205303242</t>
  </si>
  <si>
    <t>ФИЛАТОВ ЕВГЕНИЙ</t>
  </si>
  <si>
    <t>ФИЛАТОВ ЕВГЕНИЙ с 01.05.2015 по 04.05.2015</t>
  </si>
  <si>
    <t>205252047</t>
  </si>
  <si>
    <t>ФИЛАТОВА АЛЛА</t>
  </si>
  <si>
    <t>ФИЛАТОВА АЛЛА с 01.05.2015 по 04.05.2015</t>
  </si>
  <si>
    <t>ФИЛАТОВА АЛЛА с 30.04.2015 по 01.05.2015</t>
  </si>
  <si>
    <t>205314529</t>
  </si>
  <si>
    <t>ФИЛАТОВА ЕКАТЕРИНА</t>
  </si>
  <si>
    <t>ФИЛАТОВА ЕКАТЕРИНА с 22.05.2015 по 30.05.2015</t>
  </si>
  <si>
    <t>205313732</t>
  </si>
  <si>
    <t>ФИЛАТОВА ОЛЬГА</t>
  </si>
  <si>
    <t>ФИЛАТОВА ОЛЬГА с 24.05.2015 по 27.05.2015</t>
  </si>
  <si>
    <t>205313081</t>
  </si>
  <si>
    <t>ФИЛИМОНОВА ЕВГЕНИЯ</t>
  </si>
  <si>
    <t>ФИЛИМОНОВА ЕВГЕНИЯ с 22.05.2015 по 25.05.2015</t>
  </si>
  <si>
    <t>205312953</t>
  </si>
  <si>
    <t>ФИЛОНОВ ДМИТРИЙ</t>
  </si>
  <si>
    <t>ФИЛОНОВ ДМИТРИЙ с 27.05.2015 по 31.05.2015</t>
  </si>
  <si>
    <t>205306543</t>
  </si>
  <si>
    <t>ФИЛОНОВА ВИОЛЕТТА</t>
  </si>
  <si>
    <t>ТРЕФИЛОВА ВИОЛЕТТА с 11.05.2015 по 13.05.2015</t>
  </si>
  <si>
    <t>205306589</t>
  </si>
  <si>
    <t>ФИЛОНОВА ТАТЬЯНА</t>
  </si>
  <si>
    <t>ФИЛОНОВ ИГОРЬ с 11.05.2015 по 13.05.2015</t>
  </si>
  <si>
    <t>205308059</t>
  </si>
  <si>
    <t>ФИЛЬЦЕВ МИХАИЛ</t>
  </si>
  <si>
    <t>ФИЛЬЦЕВ МИХАИЛ с 08.05.2015 по 12.05.2015</t>
  </si>
  <si>
    <t>205313005</t>
  </si>
  <si>
    <t>ФИНАГЕЕВА МАРИЯ</t>
  </si>
  <si>
    <t>ГРЕБЕНИКОВ ИВАН с 29.05.2015 по 31.05.2015</t>
  </si>
  <si>
    <t>105303850</t>
  </si>
  <si>
    <t>ФИРСТКОВА ЕЛЕНА</t>
  </si>
  <si>
    <t>ДМИТРИЕВА ЮЛИЯ с 12.05.2015 по 13.05.2015</t>
  </si>
  <si>
    <t>105306335</t>
  </si>
  <si>
    <t>ФИРСТКОВА ЕЛЕНА с 21.05.2015 по 22.05.2015</t>
  </si>
  <si>
    <t>ШАЛИМОВА ИРИНА с 21.05.2015 по 22.05.2015</t>
  </si>
  <si>
    <t>205312552</t>
  </si>
  <si>
    <t>ФИСИКОВА ТАТЬЯНА</t>
  </si>
  <si>
    <t>ФИСИКОВА ТАТЬЯНА с 22.05.2015 по 24.05.2015</t>
  </si>
  <si>
    <t>205307152</t>
  </si>
  <si>
    <t>ФИШЕР НАТАЛЬЯ</t>
  </si>
  <si>
    <t>ФИШЕР НАТАЛЬЯ с 06.05.2015 по 10.05.2015</t>
  </si>
  <si>
    <t>ТИТОВА с 06.05.2015 по 10.05.2015</t>
  </si>
  <si>
    <t>ФАДЕЕВА ЕЛЕНА с 06.05.2015 по 10.05.2015</t>
  </si>
  <si>
    <t>205307284</t>
  </si>
  <si>
    <t>ФОКИН СЕРГЕЙ</t>
  </si>
  <si>
    <t>ФОКИНА АЛЛА с 15.05.2015 по 17.05.2015</t>
  </si>
  <si>
    <t>205309548</t>
  </si>
  <si>
    <t>ФОМЕНКО АЛЕКСАНДР</t>
  </si>
  <si>
    <t>ФОМЕНКО ТАТЬЯНА с 24.05.2015 по 26.05.2015</t>
  </si>
  <si>
    <t>205307601</t>
  </si>
  <si>
    <t>ФОМИНА ЕЛЕНА</t>
  </si>
  <si>
    <t>ФОМИНА ЕЛЕНА НИКОЛАЕВНА с 09.05.2015 по 13.05.2015</t>
  </si>
  <si>
    <t>205309449</t>
  </si>
  <si>
    <t>ФОМИНЫХ РОМАН</t>
  </si>
  <si>
    <t>ФОМИНЫХ РОМАН с 01.05.2015 по 02.05.2015</t>
  </si>
  <si>
    <t>205314319</t>
  </si>
  <si>
    <t>ФОМИЧЕВ АНТОН</t>
  </si>
  <si>
    <t>ФОМИЧЕВ АНТОН с 24.05.2015 по 29.05.2015</t>
  </si>
  <si>
    <t>205314030</t>
  </si>
  <si>
    <t>ФОМИЧЕВА ЕЛЕНА</t>
  </si>
  <si>
    <t>ФОМИЧЕВА ЕЛЕНА с 21.05.2015 по 26.05.2015</t>
  </si>
  <si>
    <t>205308332</t>
  </si>
  <si>
    <t>ФОРТУНА ТАТЬЯНА</t>
  </si>
  <si>
    <t>ФОРТУНА ТАТЬЯНА ЭДУАРДОВНА с 15.05.2015 по 17.05.2015</t>
  </si>
  <si>
    <t>105301374</t>
  </si>
  <si>
    <t>ФРИНАС ИГОРЬ</t>
  </si>
  <si>
    <t>ФРИНАС ИГОРЬ с 10.05.2015 по 13.05.2015</t>
  </si>
  <si>
    <t>205313101</t>
  </si>
  <si>
    <t>ФРОЛОВ АНАТОЛИЙ</t>
  </si>
  <si>
    <t>ФРОЛОВ АНАТОЛИЙ с 18.05.2015 по 24.05.2015</t>
  </si>
  <si>
    <t>105302210</t>
  </si>
  <si>
    <t>ФРОЛОВ АНДРЕЙ</t>
  </si>
  <si>
    <t>ФРОЛОВ АНДРЕЙ с 10.05.2015 по 17.05.2015</t>
  </si>
  <si>
    <t>205314826</t>
  </si>
  <si>
    <t>ФРОЛОВ ПАВЕЛ</t>
  </si>
  <si>
    <t>ФРОЛОВА ТАТЬЯНА с 23.05.2015 по 24.05.2015</t>
  </si>
  <si>
    <t>205307686</t>
  </si>
  <si>
    <t>ФРОЛОВА ЕЛЕНА</t>
  </si>
  <si>
    <t>ФРОЛОВА ЕЛЕНА с 04.05.2015 по 07.05.2015</t>
  </si>
  <si>
    <t>105300546</t>
  </si>
  <si>
    <t>ФУРЗИКОВА ИРИНА</t>
  </si>
  <si>
    <t>ПЛЕШАНОВ АЛЕКСАНДР с 02.05.2015 по 05.05.2015</t>
  </si>
  <si>
    <t>205302495</t>
  </si>
  <si>
    <t>ФУРСОВА НАТАЛЬЯ</t>
  </si>
  <si>
    <t>ФУРСОВА НАТАЛЬЯ с 01.05.2015 по 04.05.2015</t>
  </si>
  <si>
    <t>КУГУК ДМИТРИЙ с 01.05.2015 по 04.05.2015</t>
  </si>
  <si>
    <t>205312234</t>
  </si>
  <si>
    <t>ХАВЛЮК ДМИТРИЙ</t>
  </si>
  <si>
    <t>ЧИСТЮХИНА ИРИНА с 25.05.2015 по 30.05.2015</t>
  </si>
  <si>
    <t>105250162</t>
  </si>
  <si>
    <t>ХАЙРЕТДИНОВА ИРИНА</t>
  </si>
  <si>
    <t>ХАЙРЕТДИНОВА ИРИНА с 01.05.2015 по 04.05.2015</t>
  </si>
  <si>
    <t>ХАЙРЕТДИНОВА ИРИНА с 30.04.2015 по 01.05.2015</t>
  </si>
  <si>
    <t>205310656</t>
  </si>
  <si>
    <t>ХАЙРИТДИНОВ РОМАН</t>
  </si>
  <si>
    <t>ХАЙРИТДИНОВ РОМАН с 17.05.2015 по 24.05.2015</t>
  </si>
  <si>
    <t>105301871</t>
  </si>
  <si>
    <t>ХАЛАЙДЖАН ВИОЛЕТТА</t>
  </si>
  <si>
    <t>КЮЛЯН ХАЧИК с 04.05.2015 по 05.05.2015</t>
  </si>
  <si>
    <t>205310223</t>
  </si>
  <si>
    <t>ХАЛАФЯН АКОП</t>
  </si>
  <si>
    <t>ХАЛАФЯН АКОП АЛЬБЕРТОВИЧ с 15.05.2015 по 17.05.2015</t>
  </si>
  <si>
    <t>СМОЛЬНИКОВА ЕЛЕНА с 15.05.2015 по 17.05.2015</t>
  </si>
  <si>
    <t>ФРОЛОВ АЛЕКСАНДР ВИКТОРОВИЧ с 15.05.2015 по 17.05.2015</t>
  </si>
  <si>
    <t>205312018</t>
  </si>
  <si>
    <t>ХАМИНА ЕЛЕНА</t>
  </si>
  <si>
    <t>ПОЛЯКОВ ВИТАЛИЙ с 14.05.2015 по 15.05.2015</t>
  </si>
  <si>
    <t>205311200</t>
  </si>
  <si>
    <t>ХАНИН АНТОН</t>
  </si>
  <si>
    <t>ХАНИН АНТОН с 16.05.2015 по 20.05.2015</t>
  </si>
  <si>
    <t>105301236</t>
  </si>
  <si>
    <t>ХАНТЕЕВ РОМАН</t>
  </si>
  <si>
    <t>ХАНТЕЕВ РОМАН с 07.05.2015 по 09.05.2015</t>
  </si>
  <si>
    <t>205313018</t>
  </si>
  <si>
    <t>ХАПЕРСКИЙ АЛЕКСАНДР</t>
  </si>
  <si>
    <t>ХАПЕРСКИЙ АЛЕКСАНДР с 19.05.2015 по 26.05.2015</t>
  </si>
  <si>
    <t>205301858</t>
  </si>
  <si>
    <t>ХАРАЗЯН АРТУР</t>
  </si>
  <si>
    <t>ХАРАЗЯН АРТУР с 01.05.2015 по 04.05.2015</t>
  </si>
  <si>
    <t>205312078</t>
  </si>
  <si>
    <t>ХАРИТОНОВ СЕРГЕЙ</t>
  </si>
  <si>
    <t>ХАРИТОНОВ СЕРГЕЙ с 22.05.2015 по 24.05.2015</t>
  </si>
  <si>
    <t>СОРОКИНА ГАЛИНА с 22.05.2015 по 24.05.2015</t>
  </si>
  <si>
    <t>МЕДВЕДЕВ АНДРЕЙ с 22.05.2015 по 24.05.2015</t>
  </si>
  <si>
    <t>205301790</t>
  </si>
  <si>
    <t>ХАРИТОНОВА ЕЛЕНА</t>
  </si>
  <si>
    <t>ХАРИТОНОВА ЕЛЕНА с 06.05.2015 по 09.05.2015</t>
  </si>
  <si>
    <t>205310336</t>
  </si>
  <si>
    <t>ХАРЧЕНКО ТАТЬЯНА</t>
  </si>
  <si>
    <t>ХАРЧЕНКО ТАТЬЯНА ЮРЬЕВНА с 10.05.2015 по 15.05.2015</t>
  </si>
  <si>
    <t>205315325</t>
  </si>
  <si>
    <t>ХАТОВ АЛЕКСЕЙ</t>
  </si>
  <si>
    <t>ХАТОВА НАТАЛЬЯ с 27.05.2015 по 29.05.2015</t>
  </si>
  <si>
    <t>205301563</t>
  </si>
  <si>
    <t>ХАТУНЦЕВА ОЛЬГА</t>
  </si>
  <si>
    <t>ХАТУНЦЕВ ЕВГЕНИЙ с 02.05.2015 по 04.05.2015</t>
  </si>
  <si>
    <t>105307473</t>
  </si>
  <si>
    <t>ХАУСТОВА ЖАННА</t>
  </si>
  <si>
    <t>ХАУСТОВА Ж с 25.05.2015 по 26.05.2015</t>
  </si>
  <si>
    <t>205307129</t>
  </si>
  <si>
    <t>ХАФИЗОВА ИРИНА</t>
  </si>
  <si>
    <t>ХАФИЗОВА ИРИНА БОРИСОВНА с 02.05.2015 по 08.05.2015</t>
  </si>
  <si>
    <t>205252540</t>
  </si>
  <si>
    <t>ХАЧИКЬЯН ДМИТРИЙ</t>
  </si>
  <si>
    <t>ХАЧИКЬЯН ДМИТРИЙ с 01.05.2015 по 02.05.2015</t>
  </si>
  <si>
    <t>ХАЧИКЬЯН ДМИТРИЙ с 30.04.2015 по 01.05.2015</t>
  </si>
  <si>
    <t>ХАЧИКЬЯН КРИСТИНА с 01.05.2015 по 02.05.2015</t>
  </si>
  <si>
    <t>ХАЧИКЬЯН КРИСТИНА с 30.04.2015 по 01.05.2015</t>
  </si>
  <si>
    <t>205302143</t>
  </si>
  <si>
    <t>ХВИЮЗОВ ГЕННАДИЙ</t>
  </si>
  <si>
    <t>ХВИЮЗОВ ГЕННАДИЙ с 10.05.2015 по 16.05.2015</t>
  </si>
  <si>
    <t>205302676</t>
  </si>
  <si>
    <t>ХВОРОСТОВ АНДРЕЙ</t>
  </si>
  <si>
    <t>ХВОРОСТОВА ТАТЬЯНА с 16.05.2015 по 17.05.2015</t>
  </si>
  <si>
    <t>105303930</t>
  </si>
  <si>
    <t>ХЕЛИН ВИКТОР</t>
  </si>
  <si>
    <t>ХЕЛИН ВИКТОР с 13.05.2015 по 15.05.2015</t>
  </si>
  <si>
    <t>105304307</t>
  </si>
  <si>
    <t>ХЕЛИН ВИКТОР с 17.05.2015 по 19.05.2015</t>
  </si>
  <si>
    <t>105305859</t>
  </si>
  <si>
    <t>ХЕЛИН ВИКТОР с 19.05.2015 по 21.05.2015</t>
  </si>
  <si>
    <t>205314119</t>
  </si>
  <si>
    <t>ХИЖЕТЛЬ АЛЕКСЕЙ</t>
  </si>
  <si>
    <t>ХИЖЕТЛЬ АЛЕКСЕЙ с 29.05.2015 по 31.05.2015</t>
  </si>
  <si>
    <t>105301049</t>
  </si>
  <si>
    <t>ХИЖНЯК ВАДИМ</t>
  </si>
  <si>
    <t>ХИЖНЯК ВАДИМ с 07.05.2015 по 09.05.2015</t>
  </si>
  <si>
    <t>105300261</t>
  </si>
  <si>
    <t>ХИЖНЯК ИРИНА</t>
  </si>
  <si>
    <t>КАВАЛЯН ДОЛОРЕС ДАВИДОВНА с 02.05.2015 по 08.05.2015</t>
  </si>
  <si>
    <t>205310316</t>
  </si>
  <si>
    <t>КАВАЛЯН ДОЛОРЕС с 08.05.2015 по 09.05.2015</t>
  </si>
  <si>
    <t>205302444</t>
  </si>
  <si>
    <t>ХМЕЛЬНОВА ТАТЬЯНА</t>
  </si>
  <si>
    <t>ХМЕЛЬНОВА ТАТЬЯНА с 10.05.2015 по 16.05.2015</t>
  </si>
  <si>
    <t>105300464</t>
  </si>
  <si>
    <t>ХМЫРОВ ЮРИЙ</t>
  </si>
  <si>
    <t>ХМЫРОВ ЮРИЙ с 09.05.2015 по 11.05.2015</t>
  </si>
  <si>
    <t>ДЕМИНА КРИСТИНА с 09.05.2015 по 11.05.2015</t>
  </si>
  <si>
    <t>ДЕМИНА СВЕТЛАНА с 09.05.2015 по 11.05.2015</t>
  </si>
  <si>
    <t>205308489</t>
  </si>
  <si>
    <t>ХОДЖАВА ЗАУР</t>
  </si>
  <si>
    <t>ХОДЖАВА ЗАУР с 15.05.2015 по 17.05.2015</t>
  </si>
  <si>
    <t>205314648</t>
  </si>
  <si>
    <t>ХОДЖАВА МАРИЯ</t>
  </si>
  <si>
    <t>ХОДЖАВА МАРИЯ с 26.05.2015 по 28.05.2015</t>
  </si>
  <si>
    <t>ХОДЖАВА ВЯЧЕСЛАВ с 26.05.2015 по 28.05.2015</t>
  </si>
  <si>
    <t>205308318</t>
  </si>
  <si>
    <t>ХОДЖАВА ЮЛИЯ</t>
  </si>
  <si>
    <t>ХОДЖАВА ЮЛИЯ с 15.05.2015 по 17.05.2015</t>
  </si>
  <si>
    <t>205314999</t>
  </si>
  <si>
    <t>ХОДОРОВСКАЯ Ю</t>
  </si>
  <si>
    <t>ХОДОРОВСКАЯ ЮЛИЯ с 24.05.2015 по 26.05.2015</t>
  </si>
  <si>
    <t>205308854</t>
  </si>
  <si>
    <t>ХОЛМАНСКИХ ЕЛЕНА</t>
  </si>
  <si>
    <t>ХОЛМАНСКИХ ЕЛЕНА с 13.05.2015 по 19.05.2015</t>
  </si>
  <si>
    <t>ПЕСКОВСКИЙ ЮРИЙ с 13.05.2015 по 19.05.2015</t>
  </si>
  <si>
    <t>205313464</t>
  </si>
  <si>
    <t>ХОЛОДОВ СЕРГЕЙ</t>
  </si>
  <si>
    <t>ХОЛОДОВА ОЛЕСЯ с 17.05.2015 по 19.05.2015</t>
  </si>
  <si>
    <t>105300272</t>
  </si>
  <si>
    <t>ХОМЧЕНКО НИКОЛАЙ</t>
  </si>
  <si>
    <t>ХОМЧЕНКО НИКОЛАЙ с 09.05.2015 по 18.05.2015</t>
  </si>
  <si>
    <t>105304174</t>
  </si>
  <si>
    <t>ХРЕНОВ ВАСИЛИЙ</t>
  </si>
  <si>
    <t>ХРЕНОВ ВАСИЛИЙ с 17.05.2015 по 21.05.2015</t>
  </si>
  <si>
    <t>105304812</t>
  </si>
  <si>
    <t>ХРИПКОВ МАКСИМ</t>
  </si>
  <si>
    <t>ХРИПКОВ МАКСИМ с 14.05.2015 по 15.05.2015</t>
  </si>
  <si>
    <t>205300327</t>
  </si>
  <si>
    <t>ХРИСТИЧ ГЕННАДИЙ</t>
  </si>
  <si>
    <t>ХРИСТИЧ АННА с 01.05.2015 по 05.05.2015</t>
  </si>
  <si>
    <t>205313421</t>
  </si>
  <si>
    <t>ХРИСТЮК АННА</t>
  </si>
  <si>
    <t>ХРИСТЮК АННА с 24.05.2015 по 29.05.2015</t>
  </si>
  <si>
    <t>205313416</t>
  </si>
  <si>
    <t>ХРИСТЮК ЮРИЙ</t>
  </si>
  <si>
    <t>ХРИСТЮК ОЛЬГА с 24.05.2015 по 29.05.2015</t>
  </si>
  <si>
    <t>105300886</t>
  </si>
  <si>
    <t>ХРОМОВ АНДРЕЙ</t>
  </si>
  <si>
    <t>ХРОМОВ АНДРЕЙ с 05.05.2015 по 10.05.2015</t>
  </si>
  <si>
    <t>205314347</t>
  </si>
  <si>
    <t>ХРУСТАЛЕВА АЛЕКСАНДРА</t>
  </si>
  <si>
    <t>MAKARENKO SERGEY с 20.05.2015 по 22.05.2015</t>
  </si>
  <si>
    <t>205314325</t>
  </si>
  <si>
    <t>ХРУСТАЛЕВА ОЛЬГА</t>
  </si>
  <si>
    <t>ХРУСТАЛЕВА ОЛЬГА с 20.05.2015 по 22.05.2015</t>
  </si>
  <si>
    <t>205309857</t>
  </si>
  <si>
    <t>ХУГАСЯН РАФИК</t>
  </si>
  <si>
    <t>ХУГАСЯН РАФИК РАИФКОВИЧ с 04.05.2015 по 06.05.2015</t>
  </si>
  <si>
    <t>ОСАДЧИЙ АЛЕКСАНДР ВАСИЛЬЕВИЧ с 04.05.2015 по 06.05.2015</t>
  </si>
  <si>
    <t>205314865</t>
  </si>
  <si>
    <t>ХУДИЕВА КАМИЛА</t>
  </si>
  <si>
    <t>СУББОТИНА КРИСТИНА с 24.05.2015 по 26.05.2015</t>
  </si>
  <si>
    <t>205306986</t>
  </si>
  <si>
    <t>ХУДОЛЕЕВА ЕЛЕНА</t>
  </si>
  <si>
    <t>ХУДОЛЕЕВА ЕЛЕНА с 19.05.2015 по 24.05.2015</t>
  </si>
  <si>
    <t>105301422</t>
  </si>
  <si>
    <t>ХУДОЯН САМВЕЛ</t>
  </si>
  <si>
    <t>ХУДОЯН САМВЕЛ с 01.05.2015 по 02.05.2015</t>
  </si>
  <si>
    <t>105301040</t>
  </si>
  <si>
    <t>ХУРДАЯН СЕРГЕЙ</t>
  </si>
  <si>
    <t>СЕМЕНОВА СВЕТЛАНА ВАСИЛЬЕВНА с 10.05.2015 по 16.05.2015</t>
  </si>
  <si>
    <t>105306184</t>
  </si>
  <si>
    <t>ЦАДКИН МИРОСЛАВ</t>
  </si>
  <si>
    <t>ЦАДКИН МИРОСЛАВ с 19.05.2015 по 20.05.2015</t>
  </si>
  <si>
    <t>105303570</t>
  </si>
  <si>
    <t>ЦАКАНЯН ГРАНУШ</t>
  </si>
  <si>
    <t>ЦАКАНЯН МИЛЕНА с 13.05.2015 по 15.05.2015</t>
  </si>
  <si>
    <t>205311909</t>
  </si>
  <si>
    <t>ЦАРЕНКОВА ЕКАТЕРИНА</t>
  </si>
  <si>
    <t>ЦАРЕНКОВА ЕКАТЕРИНА с 12.05.2015 по 15.05.2015</t>
  </si>
  <si>
    <t>105300247</t>
  </si>
  <si>
    <t>ЦВЕТКОВА ИРИНА</t>
  </si>
  <si>
    <t>ЦВЕТКОВ СЕРГЕЙ с 02.05.2015 по 05.05.2015</t>
  </si>
  <si>
    <t>205302825</t>
  </si>
  <si>
    <t>ЦИПЛЯЕВА ЛЮДМИЛА</t>
  </si>
  <si>
    <t>ЦИПЛЯЕВА ЛЮДМИЛА с 01.05.2015 по 03.05.2015</t>
  </si>
  <si>
    <t>205309257</t>
  </si>
  <si>
    <t>ЦИСНИЦКИЙ БОГДАН</t>
  </si>
  <si>
    <t>ЦИСНИЦКИЙ БОГДАН с 19.05.2015 по 25.05.2015</t>
  </si>
  <si>
    <t>205306544</t>
  </si>
  <si>
    <t>ЦЫГАНКОВА МАРИНА</t>
  </si>
  <si>
    <t>ЦЫГАНКОВ РОМАН с 09.05.2015 по 11.05.2015</t>
  </si>
  <si>
    <t>205315492</t>
  </si>
  <si>
    <t>ЦЫМБАЛИЙ ЛИЛИЯ</t>
  </si>
  <si>
    <t>ЦЫМБАЛИЙ ЛИЛИЯ с 26.05.2015 по 28.05.2015</t>
  </si>
  <si>
    <t>205315220</t>
  </si>
  <si>
    <t>ЧАПЛЫГИНА ТАТЬЯНА</t>
  </si>
  <si>
    <t>ЧАПЛЫГИНА ТАТЬЯНА с 27.05.2015 по 29.05.2015</t>
  </si>
  <si>
    <t>105303219</t>
  </si>
  <si>
    <t>ЧАРИКОВ АНТОН</t>
  </si>
  <si>
    <t>КОНДРАХИНА ЮЛИЯ НИКОЛАЕВНА с 08.05.2015 по 09.05.2015</t>
  </si>
  <si>
    <t>205302062</t>
  </si>
  <si>
    <t>ЧАРУШНИКОВ АЛЕКСЕЙ</t>
  </si>
  <si>
    <t>ЧАРУШНИКОВ АЛЕКСЕЙ с 09.05.2015 по 13.05.2015</t>
  </si>
  <si>
    <t>ПАСЫНКОВ ОЛЕГ с 09.05.2015 по 13.05.2015</t>
  </si>
  <si>
    <t>205312121</t>
  </si>
  <si>
    <t>ЧВАНОВА МАРИЯ</t>
  </si>
  <si>
    <t>ЧВАНОВА МАРИЯ с 20.05.2015 по 30.05.2015</t>
  </si>
  <si>
    <t>205251096</t>
  </si>
  <si>
    <t>ЧВИКАЛОВ СЕРГЕЙ</t>
  </si>
  <si>
    <t>ЧВИКАЛОВ СЕРГЕЙ с 01.05.2015 по 04.05.2015</t>
  </si>
  <si>
    <t>ЧВИКАЛОВ СЕРГЕЙ с 30.04.2015 по 01.05.2015</t>
  </si>
  <si>
    <t>105302285</t>
  </si>
  <si>
    <t>ЧЕБАНЯН ЭДУАРД</t>
  </si>
  <si>
    <t>ЧЕБАНЯН ЭДУАРД с 05.05.2015 по 07.05.2015</t>
  </si>
  <si>
    <t>105307226</t>
  </si>
  <si>
    <t>ЧЕБЕЛЮК ОЛЬГА</t>
  </si>
  <si>
    <t>САБРИЯ ТАРИЕЛ с 26.05.2015 по 29.05.2015</t>
  </si>
  <si>
    <t>105305549</t>
  </si>
  <si>
    <t>ЧЕБЫКИН ДМИТРИЙ</t>
  </si>
  <si>
    <t>ЧЕБЫКИН ДМИТРИЙ с 17.05.2015 по 18.05.2015</t>
  </si>
  <si>
    <t>105305553</t>
  </si>
  <si>
    <t>ЧЕБЫКИН ДМИТРИЙ с 18.05.2015 по 19.05.2015</t>
  </si>
  <si>
    <t>КНЯЗЕВ АНДРЕЙ с 18.05.2015 по 19.05.2015</t>
  </si>
  <si>
    <t>205308516</t>
  </si>
  <si>
    <t>ЧЕКРЫГИНА АНАСТАСИЯ</t>
  </si>
  <si>
    <t>ЧЕКРЫГИНА АНАСТАСИЯ с 10.05.2015 по 13.05.2015</t>
  </si>
  <si>
    <t>205307322</t>
  </si>
  <si>
    <t>ЧЕЛПАНОВА ЕЛЕНА</t>
  </si>
  <si>
    <t>ЧЕЛПАНОВ МАКСИМ с 16.05.2015 по 26.05.2015</t>
  </si>
  <si>
    <t>205312342</t>
  </si>
  <si>
    <t>ЧЕПЕЛКА ИРИНА</t>
  </si>
  <si>
    <t>ЧЕПЕЛКА ИРИНА с 29.05.2015 по 31.05.2015</t>
  </si>
  <si>
    <t>105300910</t>
  </si>
  <si>
    <t>ЧЕПИЖКО ЕЛЕНА</t>
  </si>
  <si>
    <t>ЧЕПИЖКО ЕЛЕНА с 12.05.2015 по 14.05.2015</t>
  </si>
  <si>
    <t>ВОЛЧЕЛЮК АЛЛА с 12.05.2015 по 14.05.2015</t>
  </si>
  <si>
    <t>ЧЕПИЖКО АРТЕМ ОЛЕГОВИЧ с 12.05.2015 по 14.05.2015</t>
  </si>
  <si>
    <t>105306777</t>
  </si>
  <si>
    <t>ЧЕПИЖКО ОЛЕГ</t>
  </si>
  <si>
    <t>ЧЕПИЖКО ОЛЕГ с 29.05.2015 по 31.05.2015</t>
  </si>
  <si>
    <t>105305804</t>
  </si>
  <si>
    <t>ЧЕПЛАНОВА ОЛЬГА</t>
  </si>
  <si>
    <t>ЧЕПЛАНОВА ОЛЬГА с 24.05.2015 по 27.05.2015</t>
  </si>
  <si>
    <t>205315406</t>
  </si>
  <si>
    <t>ЧЕРДАКОВ ДЕНИС</t>
  </si>
  <si>
    <t>ЧЕРДАКОВА СВЕТЛАНА с 26.05.2015 по 28.05.2015</t>
  </si>
  <si>
    <t>205300904</t>
  </si>
  <si>
    <t>ЧЕРКАССКИЙ ИГОРЬ</t>
  </si>
  <si>
    <t>ЧЕРКАССКИЙ ИГОРЬ с 03.05.2015 по 10.05.2015</t>
  </si>
  <si>
    <t>205315160</t>
  </si>
  <si>
    <t>ЧЕРКАШИНА ЕКАТЕРИНА</t>
  </si>
  <si>
    <t>ГОДЯ РУСЛАН ГЕОРГИЕВИЧ с 24.05.2015 по 25.05.2015</t>
  </si>
  <si>
    <t>105305446</t>
  </si>
  <si>
    <t>ЧЕРНЕНКО НАТАЛИЯ</t>
  </si>
  <si>
    <t>ЧЕРНЕНКО НАТАЛЬЯ с 17.05.2015 по 19.05.2015</t>
  </si>
  <si>
    <t>105301443</t>
  </si>
  <si>
    <t>ЧЕРНИКОВА СВЕТЛАНА</t>
  </si>
  <si>
    <t>ЧЕРНИКОВА СВЕТЛАНА с 08.05.2015 по 09.05.2015</t>
  </si>
  <si>
    <t>205314050</t>
  </si>
  <si>
    <t>ЧЕРНОВ АЛЕКСАНДР</t>
  </si>
  <si>
    <t>ЧЕРНОВ АЛЕКСАНДР с 25.05.2015 по 29.05.2015</t>
  </si>
  <si>
    <t>205307942</t>
  </si>
  <si>
    <t>ЧЕРНОВ АРТЕМ</t>
  </si>
  <si>
    <t>ЧЕРНОВ АРТЕМ с 05.05.2015 по 09.05.2015</t>
  </si>
  <si>
    <t>205307987</t>
  </si>
  <si>
    <t>ЧЕРНОВ КИРИЛЛ</t>
  </si>
  <si>
    <t>ЧЕРНОВ КИРИЛЛ с 04.05.2015 по 09.05.2015</t>
  </si>
  <si>
    <t>205309355</t>
  </si>
  <si>
    <t>ЧЕРНОВ ОЛЕГ</t>
  </si>
  <si>
    <t>ЧЕРНОВ ОЛЕГ ВАЛЕРЬЕВИЧ с 05.05.2015 по 09.05.2015</t>
  </si>
  <si>
    <t>205308131</t>
  </si>
  <si>
    <t>ЧЕРНОВА СВЕТЛАНА</t>
  </si>
  <si>
    <t>ЧЕРНОВА СВЕТЛАНА ВИКТОРОВНА с 09.05.2015 по 11.05.2015</t>
  </si>
  <si>
    <t>205312054</t>
  </si>
  <si>
    <t>ЧЕРНОРУЧКО ВАЛЕНТИНА</t>
  </si>
  <si>
    <t>ЧЕРНОРУЧКО ВАЛЕНТИНА с 19.05.2015 по 25.05.2015</t>
  </si>
  <si>
    <t>205307937</t>
  </si>
  <si>
    <t>ЧЕРНЫЙ ГРИГОРИЙ</t>
  </si>
  <si>
    <t>ЧЕРНЫЙ ГРИГОРИЙ НИКОЛАЕВИЧ с 05.05.2015 по 09.05.2015</t>
  </si>
  <si>
    <t>105305531</t>
  </si>
  <si>
    <t>ЧЕРНЫХ СЕРГЕЙ</t>
  </si>
  <si>
    <t>ЧЕРНЫХ СЕРГЕЙ с 20.05.2015 по 22.05.2015</t>
  </si>
  <si>
    <t>205313292</t>
  </si>
  <si>
    <t>ЧЕРНЫШЕВА ЛИДИЯ</t>
  </si>
  <si>
    <t>ЧЕРНЫШЕВА ЛИДИЯ с 18.05.2015 по 22.05.2015</t>
  </si>
  <si>
    <t>205306420</t>
  </si>
  <si>
    <t>ЧЕРНЫШОВ ОЛЕГ</t>
  </si>
  <si>
    <t>ЧЕРНЫШОВ ОЛЕГ с 03.05.2015 по 10.05.2015</t>
  </si>
  <si>
    <t>105301993</t>
  </si>
  <si>
    <t>ЧЕРНЫШОВ АЛЕКСЕЙ</t>
  </si>
  <si>
    <t>ЧЕРНЫШОВА НАТАЛЬЯ ВЛАДИМИРОВНА с 05.05.2015 по 08.05.2015</t>
  </si>
  <si>
    <t>205307409</t>
  </si>
  <si>
    <t>ЧЕРНЯВСКИЙ ВЛАДИМИР</t>
  </si>
  <si>
    <t>ЧЕРНЯВСКАЯ ЭЛЬВИРА с 15.05.2015 по 17.05.2015</t>
  </si>
  <si>
    <t>205311335</t>
  </si>
  <si>
    <t>ЧЕРТОВСКИХ ИРИНА</t>
  </si>
  <si>
    <t>БИРЮКОВА ЛЮБОВЬ с 20.05.2015 по 22.05.2015</t>
  </si>
  <si>
    <t>205300603</t>
  </si>
  <si>
    <t>ЧЕХОМОВ АНДРЕЙ</t>
  </si>
  <si>
    <t>ЧЕХОМОВ АНДРЕЙ с 08.05.2015 по 15.05.2015</t>
  </si>
  <si>
    <t>205312061</t>
  </si>
  <si>
    <t>ЧЕЧЕТКО ДАРЬЯ</t>
  </si>
  <si>
    <t>ЧЕЧЕТКО ВАЛЕНТИНА с 21.05.2015 по 24.05.2015</t>
  </si>
  <si>
    <t>205301341</t>
  </si>
  <si>
    <t>ЧИГИРЕВА СВЕТЛАНА</t>
  </si>
  <si>
    <t>ЧИГИРЕВА СВЕТЛАНА с 11.05.2015 по 23.05.2015</t>
  </si>
  <si>
    <t>105305648</t>
  </si>
  <si>
    <t>ЧИДАРЬЯН РАИСА</t>
  </si>
  <si>
    <t>ЧИДАРЬЯН РАИСА с 21.05.2015 по 23.05.2015</t>
  </si>
  <si>
    <t>205306121</t>
  </si>
  <si>
    <t>ЧИКАЛКИН ВЛАДИМИР</t>
  </si>
  <si>
    <t>ЧИКАЛКИН ВЛАДИМИР с 05.05.2015 по 14.05.2015</t>
  </si>
  <si>
    <t>205313423</t>
  </si>
  <si>
    <t>ЧИСТЯКОВА ЛЮБОВЬ</t>
  </si>
  <si>
    <t>ЧИСТЯКОВА ЛЮБОВЬ с 21.05.2015 по 23.05.2015</t>
  </si>
  <si>
    <t>205308202</t>
  </si>
  <si>
    <t>ЧИШКО ВЛАДИМИР</t>
  </si>
  <si>
    <t>ЧИШКО ВЛАДИМИР с 08.05.2015 по 10.05.2015</t>
  </si>
  <si>
    <t>105300410</t>
  </si>
  <si>
    <t>ЧОТЧАЕВА МАРИЯ</t>
  </si>
  <si>
    <t>ЧОТЧАЕВ РАШИД с 07.05.2015 по 10.05.2015</t>
  </si>
  <si>
    <t>105300362</t>
  </si>
  <si>
    <t>ЧУБ АЛЕКСЕЙ</t>
  </si>
  <si>
    <t>ЧУБ ТАТЬЯНА с 04.05.2015 по 06.05.2015</t>
  </si>
  <si>
    <t>105300303</t>
  </si>
  <si>
    <t>ЧУБ АЛИНА</t>
  </si>
  <si>
    <t>ЧУБ АЛИНА с 04.05.2015 по 06.05.2015</t>
  </si>
  <si>
    <t>105301475</t>
  </si>
  <si>
    <t>ЧУБАРОВ ДАВИД</t>
  </si>
  <si>
    <t>ЧУБАРОВ ДАВИД с 03.05.2015 по 06.05.2015</t>
  </si>
  <si>
    <t>105300774</t>
  </si>
  <si>
    <t>ЧУБАРЬЯН НАТАЛЬЯ</t>
  </si>
  <si>
    <t>КАЗАРЬЯНЦ ДЖУЛЬЕТА с 06.05.2015 по 10.05.2015</t>
  </si>
  <si>
    <t>105301288</t>
  </si>
  <si>
    <t>ЧУВАРАЯН АРТУР</t>
  </si>
  <si>
    <t>ЧУВАРАЯН АРТУР с 03.05.2015 по 09.05.2015</t>
  </si>
  <si>
    <t>205312152</t>
  </si>
  <si>
    <t>ЧУДОВСКИЙ РОМАН</t>
  </si>
  <si>
    <t>ЧУДОВСКИЙ РОМАН с 22.05.2015 по 24.05.2015</t>
  </si>
  <si>
    <t>105300325</t>
  </si>
  <si>
    <t>ЧУМАК ПАВЕЛ</t>
  </si>
  <si>
    <t>ЧУМАК ПАВЕЛ ЕВГЕНЬЕВИЧ с 09.05.2015 по 11.05.2015</t>
  </si>
  <si>
    <t>105305920</t>
  </si>
  <si>
    <t>ЧУМАКОВА АЛЕКСАНДРА</t>
  </si>
  <si>
    <t>ЧУМАКОВА АЛЕКСАНДРА с 19.05.2015 по 20.05.2015</t>
  </si>
  <si>
    <t>205315396</t>
  </si>
  <si>
    <t>ЧУПИНА ШАРИПАТ</t>
  </si>
  <si>
    <t>ЧУПИНА ШАРИПАТ с 25.05.2015 по 27.05.2015</t>
  </si>
  <si>
    <t>105305507</t>
  </si>
  <si>
    <t>ШАБАНИНА ВИКТОРИЯ</t>
  </si>
  <si>
    <t>ЧИДАРЬЯН АЛЁНА с 17.05.2015 по 19.05.2015</t>
  </si>
  <si>
    <t>105305552</t>
  </si>
  <si>
    <t>ЧИДАРЬЯН АЛЁНА с 19.05.2015 по 20.05.2015</t>
  </si>
  <si>
    <t>105305762</t>
  </si>
  <si>
    <t>ЧИДАРЬЯН АЛЕНА с 20.05.2015 по 22.05.2015</t>
  </si>
  <si>
    <t>105307084</t>
  </si>
  <si>
    <t>ЧИДАРЬЯН АЛЕНА с 25.05.2015 по 26.05.2015</t>
  </si>
  <si>
    <t>105307851</t>
  </si>
  <si>
    <t>ЧИДАРЬЯН АЛЕНА с 26.05.2015 по 28.05.2015</t>
  </si>
  <si>
    <t>105306300</t>
  </si>
  <si>
    <t>ШАБУРОВ ДМИТРИЙ</t>
  </si>
  <si>
    <t>ШАБУРОВ ДМИТРИЙ с 21.05.2015 по 22.05.2015</t>
  </si>
  <si>
    <t>105306826</t>
  </si>
  <si>
    <t>ШАБУРОВ ДМИТРИЙ с 22.05.2015 по 23.05.2015</t>
  </si>
  <si>
    <t>205311404</t>
  </si>
  <si>
    <t>ШАВРИН ДМИТРИЙ</t>
  </si>
  <si>
    <t>МЕЛЬНИК ИРИНА с 16.05.2015 по 17.05.2015</t>
  </si>
  <si>
    <t>105302975</t>
  </si>
  <si>
    <t>ШАДРУНОВ АНТОН</t>
  </si>
  <si>
    <t>ТОЛОЧКО ВИКТОРИЯ с 08.05.2015 по 09.05.2015</t>
  </si>
  <si>
    <t>205303984</t>
  </si>
  <si>
    <t>ШАКЕНОВ ТИМУР</t>
  </si>
  <si>
    <t>ШАКЕНОВ ТИМУР с 11.05.2015 по 17.05.2015</t>
  </si>
  <si>
    <t>205313367</t>
  </si>
  <si>
    <t>ШАКУН ТАТЬЯНА</t>
  </si>
  <si>
    <t>ГОМЛЕШКО МУРАТ с 25.05.2015 по 27.05.2015</t>
  </si>
  <si>
    <t>105300735</t>
  </si>
  <si>
    <t>ШАЛДЫШЕВА ЕКАТЕРИНА</t>
  </si>
  <si>
    <t>ШАЛДЫШЕВ АЛЕКСЕЙ с 07.05.2015 по 09.05.2015</t>
  </si>
  <si>
    <t>105306500</t>
  </si>
  <si>
    <t>ШАЛДЫШЕВА ЕКАТЕРИНА с 23.05.2015 по 24.05.2015</t>
  </si>
  <si>
    <t>205306700</t>
  </si>
  <si>
    <t>ШАМРАЕВ ПАВЕЛ</t>
  </si>
  <si>
    <t>ШАМРАЕВ ПАВЕЛ ПЕТРОВИЧ с 09.05.2015 по 11.05.2015</t>
  </si>
  <si>
    <t>105305461</t>
  </si>
  <si>
    <t>ШАНГАРЕЕВ ТИМУР</t>
  </si>
  <si>
    <t>РЯБОВА ИРИНА с 18.05.2015 по 20.05.2015</t>
  </si>
  <si>
    <t>205310841</t>
  </si>
  <si>
    <t>ШАПЕЛЬ НАТАЛЬЯ</t>
  </si>
  <si>
    <t>ШАПЕЛЬ НАТАЛЬЯ с 13.05.2015 по 17.05.2015</t>
  </si>
  <si>
    <t>105303595</t>
  </si>
  <si>
    <t>ШАПОВАЛ ИГОРЬ</t>
  </si>
  <si>
    <t>ШАПОВАЛ ИГОРЬ с 28.05.2015 по 29.05.2015</t>
  </si>
  <si>
    <t>105300955</t>
  </si>
  <si>
    <t>ШАРИПОВ ИЛЬДАР</t>
  </si>
  <si>
    <t>ШАРИПОВА МАРИНА с 03.05.2015 по 09.05.2015</t>
  </si>
  <si>
    <t>105300982</t>
  </si>
  <si>
    <t>ШАРИПОВА МАРИНА</t>
  </si>
  <si>
    <t>ШАРИПОВА МАРИНА с 03.05.2015 по 06.05.2015</t>
  </si>
  <si>
    <t>205312567</t>
  </si>
  <si>
    <t>ШАРКОВА ЕЛЕНА</t>
  </si>
  <si>
    <t>БОЯДЖИ АНАТОЛИЙ с 29.05.2015 по 31.05.2015</t>
  </si>
  <si>
    <t>205309103</t>
  </si>
  <si>
    <t>ШАРОНОВ ЮРИЙ</t>
  </si>
  <si>
    <t>ШАРОНОВ ЮРИЙ с 06.05.2015 по 09.05.2015</t>
  </si>
  <si>
    <t>ХОМЕНКО ЕЛЕНА с 06.05.2015 по 09.05.2015</t>
  </si>
  <si>
    <t>205306642</t>
  </si>
  <si>
    <t>ШАРПЕНКОВ АЛЕКСАНДР</t>
  </si>
  <si>
    <t>ШАРПЕНКОВА ОЛЬГА с 09.05.2015 по 10.05.2015</t>
  </si>
  <si>
    <t>105308753</t>
  </si>
  <si>
    <t>ШАТАЛОВА ТАТЬЯНА</t>
  </si>
  <si>
    <t>ШАТАЛОВА ТАТЬЯНА с 29.05.2015 по 30.05.2015</t>
  </si>
  <si>
    <t>205314101</t>
  </si>
  <si>
    <t>ШАХАНОВ ВЛАДИМИР</t>
  </si>
  <si>
    <t>ШАХАНОВ ВЛАДИМИР с 23.05.2015 по 25.05.2015</t>
  </si>
  <si>
    <t>ИВАНЦОВ СЕРГЕЙ с 23.05.2015 по 25.05.2015</t>
  </si>
  <si>
    <t>205301887</t>
  </si>
  <si>
    <t>ШАХМАТОВ КОНСТАНТИН</t>
  </si>
  <si>
    <t>ШАХМАТОВ КОНСТАНТИН с 29.05.2015 по 31.05.2015</t>
  </si>
  <si>
    <t>205251650</t>
  </si>
  <si>
    <t>ШАШКОВА АЛЕКСАНДРА</t>
  </si>
  <si>
    <t>ШАШКОВА АЛЕКСАНДРА с 01.05.2015 по 06.05.2015</t>
  </si>
  <si>
    <t>ШАШКОВА АЛЕКСАНДРА с 27.04.2015 по 01.05.2015</t>
  </si>
  <si>
    <t>205306930</t>
  </si>
  <si>
    <t>ШЕВЕЛЕВ АНАТОЛИЙ</t>
  </si>
  <si>
    <t>ШЕВЕЛЕВА ВЕРОНИКА с 15.05.2015 по 17.05.2015</t>
  </si>
  <si>
    <t>205307147</t>
  </si>
  <si>
    <t>ШЕВЕЛЕВА ОКСАНА</t>
  </si>
  <si>
    <t>ШЕВЕЛЕВА ОКСАНА с 15.05.2015 по 17.05.2015</t>
  </si>
  <si>
    <t>205309650</t>
  </si>
  <si>
    <t>ШЕВЛЯКОВ КИРИЛЛ</t>
  </si>
  <si>
    <t>МЯЧИНА ОЛЬГА с 10.05.2015 по 12.05.2015</t>
  </si>
  <si>
    <t>205303460</t>
  </si>
  <si>
    <t>ШЕВЦОВА НАТАЛЬЯ</t>
  </si>
  <si>
    <t>БУТАКОВА ЛЮДМИЛА с 01.05.2015 по 04.05.2015</t>
  </si>
  <si>
    <t>205310973</t>
  </si>
  <si>
    <t>ШЕВЧЕНКО ЕЛЕНА</t>
  </si>
  <si>
    <t>ШЕВЧЕНКО ЕЛЕНА с 11.05.2015 по 13.05.2015</t>
  </si>
  <si>
    <t>205251020</t>
  </si>
  <si>
    <t>ШЕВЧЕНКО СЕРГЕЙ</t>
  </si>
  <si>
    <t>ШЕВЧЕНКО СЕРГЕЙ с 01.05.2015 по 04.05.2015</t>
  </si>
  <si>
    <t>ШЕВЧЕНКО СЕРГЕЙ с 30.04.2015 по 01.05.2015</t>
  </si>
  <si>
    <t>205313191</t>
  </si>
  <si>
    <t>ШЕВЫРИН НИКИТА</t>
  </si>
  <si>
    <t>ДРОЗДОВА ТАМАРА с 18.05.2015 по 20.05.2015</t>
  </si>
  <si>
    <t>105301275</t>
  </si>
  <si>
    <t>ШЕКУЛА ЯН</t>
  </si>
  <si>
    <t>ШЕКУЛА ЯН с 26.05.2015 по 28.05.2015</t>
  </si>
  <si>
    <t>205312707</t>
  </si>
  <si>
    <t>ШЕЛЕПОВ ВЛАДИМИР</t>
  </si>
  <si>
    <t>ШЕЛЕПОВ ВЛАДИМИР с 20.05.2015 по 21.05.2015</t>
  </si>
  <si>
    <t>105300867</t>
  </si>
  <si>
    <t>ШЕЛЕСКО ВЛАДИМИР</t>
  </si>
  <si>
    <t>ШЕЛЕСКО ВЛАДИМИР с 11.05.2015 по 13.05.2015</t>
  </si>
  <si>
    <t>105300504</t>
  </si>
  <si>
    <t>ШЕМБЕЛИДИ ГЕОРГИЙ</t>
  </si>
  <si>
    <t>ШЕМБЕЛИДИ ГЕОРГИЙ с 13.05.2015 по 17.05.2015</t>
  </si>
  <si>
    <t>205307603</t>
  </si>
  <si>
    <t>ШЕМЯКИН АЛЕКСЕЙ</t>
  </si>
  <si>
    <t>ШЕМЯКИН АЛЕКСЕЙ с 07.05.2015 по 14.05.2015</t>
  </si>
  <si>
    <t>105305113</t>
  </si>
  <si>
    <t>ШЕПИХИНА ЕЛЕНА</t>
  </si>
  <si>
    <t>ШЕПИХИНА ЕЛЕНА с 18.05.2015 по 19.05.2015</t>
  </si>
  <si>
    <t>205308801</t>
  </si>
  <si>
    <t>ШЕФРУКОВА РИТА</t>
  </si>
  <si>
    <t>МАШУКОВА МИРЕМ с 01.05.2015 по 02.05.2015</t>
  </si>
  <si>
    <t>205313428</t>
  </si>
  <si>
    <t>ШЕХОВЦОВА ГАЛИНА</t>
  </si>
  <si>
    <t>ШЕХОВЦОВА ГАЛИНА с 21.05.2015 по 23.05.2015</t>
  </si>
  <si>
    <t>205311654</t>
  </si>
  <si>
    <t>ШИЛОВ ЕВГЕНИЙ</t>
  </si>
  <si>
    <t>ШИЛОВ ЕВГЕНИЙ с 11.05.2015 по 14.05.2015</t>
  </si>
  <si>
    <t>205310658</t>
  </si>
  <si>
    <t>ШИМОХИНА ЕКАТЕРИНА</t>
  </si>
  <si>
    <t>ИВАНЦОВ СЕРГЕЙ с 11.05.2015 по 13.05.2015</t>
  </si>
  <si>
    <t>205310711</t>
  </si>
  <si>
    <t>ШИМОХИНА НАТАЛЬЯ</t>
  </si>
  <si>
    <t>ШИМОХИН СЕРГЕЙ с 11.05.2015 по 13.05.2015</t>
  </si>
  <si>
    <t>105306580</t>
  </si>
  <si>
    <t>ШИПОВСКАЯ АНАСТАСИЯ</t>
  </si>
  <si>
    <t>ШИПОВСКАЯ АНАСТАСИЯ с 26.05.2015 по 27.05.2015</t>
  </si>
  <si>
    <t>205306426</t>
  </si>
  <si>
    <t>ШИПУЛА МИХАИЛ</t>
  </si>
  <si>
    <t>ШИПУЛА АНЖЕЛА с 09.05.2015 по 11.05.2015</t>
  </si>
  <si>
    <t>205306499</t>
  </si>
  <si>
    <t>ШИПУЛА ЮРИЙ</t>
  </si>
  <si>
    <t>ШИПУЛА ЮРИЙ с 09.05.2015 по 11.05.2015</t>
  </si>
  <si>
    <t>205308641</t>
  </si>
  <si>
    <t>ШИПУЛИНА АНЖЕЛА</t>
  </si>
  <si>
    <t>ШИПУЛИНА АНЖЕЛА с 03.05.2015 по 04.05.2015</t>
  </si>
  <si>
    <t>205302770</t>
  </si>
  <si>
    <t>ШИРОКОВА ОЛЬГА</t>
  </si>
  <si>
    <t>ШИРОКОВА ОЛЬГА с 18.05.2015 по 25.05.2015</t>
  </si>
  <si>
    <t>205305226</t>
  </si>
  <si>
    <t>ШИРЯЕВ АНТОН</t>
  </si>
  <si>
    <t>ШИРЯЕВ АНТОН с 01.05.2015 по 04.05.2015</t>
  </si>
  <si>
    <t>205309203</t>
  </si>
  <si>
    <t>ШИТУХИН АЛЕКСЕЙ</t>
  </si>
  <si>
    <t>ШИТУХИН АЛЕКСЕЙ с 11.05.2015 по 14.05.2015</t>
  </si>
  <si>
    <t>105304996</t>
  </si>
  <si>
    <t>ШИХ АНДРЕЙ</t>
  </si>
  <si>
    <t>ШИХ АНДРЕЙ с 24.05.2015 по 26.05.2015</t>
  </si>
  <si>
    <t>105304053</t>
  </si>
  <si>
    <t>ШИШЛАКОВА ЕЛЕНА</t>
  </si>
  <si>
    <t>ВЕРЕЩАГИН ВАДИМ с 13.05.2015 по 15.05.2015</t>
  </si>
  <si>
    <t>105305579</t>
  </si>
  <si>
    <t>ТУРЫГИНА АННА с 18.05.2015 по 20.05.2015</t>
  </si>
  <si>
    <t>105305563</t>
  </si>
  <si>
    <t>ТУРЫГИНА АННА с 20.05.2015 по 22.05.2015</t>
  </si>
  <si>
    <t>205312159</t>
  </si>
  <si>
    <t>ШИШОВ ОЛЕГ</t>
  </si>
  <si>
    <t>ШИШОВ ОЛЕГ с 17.05.2015 по 19.05.2015</t>
  </si>
  <si>
    <t>105307659</t>
  </si>
  <si>
    <t>ШКОДА НИКОЛАЙ</t>
  </si>
  <si>
    <t>КОНСТАНТИНОВА НАДЕЖДА с 27.05.2015 по 29.05.2015</t>
  </si>
  <si>
    <t>205312784</t>
  </si>
  <si>
    <t>ШКОЛЬНИКОВ АЛЕКСЕЙ</t>
  </si>
  <si>
    <t>ШКОЛЬНИКОВ АЛЕКСЕЙ с 29.05.2015 по 31.05.2015</t>
  </si>
  <si>
    <t>205315134</t>
  </si>
  <si>
    <t>ШКУРОПАДСКАЯ ВИКТОРИЯ</t>
  </si>
  <si>
    <t>ШКУРОПАДСКИЙ БОРИС с 24.05.2015 по 25.05.2015</t>
  </si>
  <si>
    <t>205301747</t>
  </si>
  <si>
    <t>ШКУРЧЕНКО АНДРЕЙ</t>
  </si>
  <si>
    <t>КАСИМОВА МАРИНА с 07.05.2015 по 10.05.2015</t>
  </si>
  <si>
    <t>205307090</t>
  </si>
  <si>
    <t>ШЛЕНЕВА ЕКАТЕРИНА</t>
  </si>
  <si>
    <t>ШЛЕНЕВА ЕКАТЕРИНА с 11.05.2015 по 17.05.2015</t>
  </si>
  <si>
    <t>ЧЕРНОВА АННА с 11.05.2015 по 17.05.2015</t>
  </si>
  <si>
    <t>205306663</t>
  </si>
  <si>
    <t>ШМЕЛЕВА ЛАРИСА</t>
  </si>
  <si>
    <t>ШМЕЛЕВА ЛАРИСА с 06.05.2015 по 12.05.2015</t>
  </si>
  <si>
    <t>205314296</t>
  </si>
  <si>
    <t>ШМЫГЛЕНКО ДМИТРИЙ</t>
  </si>
  <si>
    <t>ШМЫГЛЕНКО ЮЛИЯ с 20.05.2015 по 22.05.2015</t>
  </si>
  <si>
    <t>105301110</t>
  </si>
  <si>
    <t>ШМЫГЛО ЕЛЕНА</t>
  </si>
  <si>
    <t>ШМЫГЛО ЕЛЕНА с 06.05.2015 по 09.05.2015</t>
  </si>
  <si>
    <t>105307120</t>
  </si>
  <si>
    <t>ШОКОРЕВ ИЛЬЯ</t>
  </si>
  <si>
    <t>ШОКОРЕВ ИЛЬЯ с 25.05.2015 по 26.05.2015</t>
  </si>
  <si>
    <t>205308867</t>
  </si>
  <si>
    <t>ШОРЫГИН АЛЕКСАНДР</t>
  </si>
  <si>
    <t>ШОРЫГИН АЛЕКСАНДР с 07.05.2015 по 10.05.2015</t>
  </si>
  <si>
    <t>205313206</t>
  </si>
  <si>
    <t>ШПИЛЕВОЙ АЛЕКСАНДР</t>
  </si>
  <si>
    <t>МИХАЙЛОВА АННА с 21.05.2015 по 24.05.2015</t>
  </si>
  <si>
    <t>105306984</t>
  </si>
  <si>
    <t>МИХАЙЛОВА АННА с 24.05.2015 по 25.05.2015</t>
  </si>
  <si>
    <t>205250048</t>
  </si>
  <si>
    <t>ШПОРТКО ВИКТОР</t>
  </si>
  <si>
    <t>ШПОРТКО ВИКТОР с 01.05.2015 по 05.05.2015</t>
  </si>
  <si>
    <t>ЛЯПИНА ВЕРОНИКА с 01.05.2015 по 05.05.2015</t>
  </si>
  <si>
    <t>ЛЯПИНА ВЕРОНИКА с 30.04.2015 по 01.05.2015</t>
  </si>
  <si>
    <t>ШПОРТКО ВИКТОР с 30.04.2015 по 01.05.2015</t>
  </si>
  <si>
    <t>205315089</t>
  </si>
  <si>
    <t>ШТЕПА АНЖЕЛИКА</t>
  </si>
  <si>
    <t>ПАПАЗЬЯН ЛЮБОВЬ с 28.05.2015 по 31.05.2015</t>
  </si>
  <si>
    <t>205315145</t>
  </si>
  <si>
    <t>ШТРО РОМАН</t>
  </si>
  <si>
    <t>ШТРО ОЛЬГА с 26.05.2015 по 29.05.2015</t>
  </si>
  <si>
    <t>ШТРО РОМАН с 26.05.2015 по 29.05.2015</t>
  </si>
  <si>
    <t>ОВЧАРЕНКО ИГОРЬ с 26.05.2015 по 29.05.2015</t>
  </si>
  <si>
    <t>205315229</t>
  </si>
  <si>
    <t>ШТУЧНЫЙ СЕРГЕЙ</t>
  </si>
  <si>
    <t>ШТУЧНЫЙ СЕРГЕЙ с 25.05.2015 по 31.05.2015</t>
  </si>
  <si>
    <t>205308966</t>
  </si>
  <si>
    <t>ШТЫРЕВ АЛЕКСАНДР</t>
  </si>
  <si>
    <t>ШТЫРЕВ АЛЕКСАНДР ЕВГЕНЬЕВИЧ с 10.05.2015 по 13.05.2015</t>
  </si>
  <si>
    <t>205314637</t>
  </si>
  <si>
    <t>ШУБИНА ЕКАТЕРИНА</t>
  </si>
  <si>
    <t>ШУБИНА ЕКАТЕРИНА с 28.05.2015 по 31.05.2015</t>
  </si>
  <si>
    <t>205311904</t>
  </si>
  <si>
    <t>ШУДРЕНКО ОЛЬГА</t>
  </si>
  <si>
    <t>ШУДРЕНКО ОЛЬГА с 16.05.2015 по 18.05.2015</t>
  </si>
  <si>
    <t>105305460</t>
  </si>
  <si>
    <t>ШУДРЕНКО СЕРГЕЙ</t>
  </si>
  <si>
    <t>ШУДРЕНКО СЕРГЕЙ с 18.05.2015 по 21.05.2015</t>
  </si>
  <si>
    <t>205309371</t>
  </si>
  <si>
    <t>ШУЛЬГА ЕЛЕНА</t>
  </si>
  <si>
    <t>ХАМО ЛЕОНТИ с 18.05.2015 по 21.05.2015</t>
  </si>
  <si>
    <t>205313116</t>
  </si>
  <si>
    <t>ШУЛЬГА НАТАЛЬЯ</t>
  </si>
  <si>
    <t>ШУЛЬГА НИКОЛАЙ с 17.05.2015 по 19.05.2015</t>
  </si>
  <si>
    <t>205311448</t>
  </si>
  <si>
    <t>ШУЛЯТСКИЙ РОМАН</t>
  </si>
  <si>
    <t>ШУЛЯТСКАЯ НАТАЛЬЯ с 08.05.2015 по 09.05.2015</t>
  </si>
  <si>
    <t>205314885</t>
  </si>
  <si>
    <t>ШУМСКАЯ ОЛЬГА</t>
  </si>
  <si>
    <t>ШУМСКАЯ ОЛЬГА с 24.05.2015 по 26.05.2015</t>
  </si>
  <si>
    <t>205313192</t>
  </si>
  <si>
    <t>ШУПАРОВ ИГОРЬ</t>
  </si>
  <si>
    <t>ШУПАРОВ ИГОРЬ с 20.05.2015 по 23.05.2015</t>
  </si>
  <si>
    <t>105305246</t>
  </si>
  <si>
    <t>ЩАНЬКИНА ТАТЬЯНА</t>
  </si>
  <si>
    <t>БАРИЕВА ОЛЕСЯ с 17.05.2015 по 19.05.2015</t>
  </si>
  <si>
    <t>205315099</t>
  </si>
  <si>
    <t>ЩЕГЕЛЬСКИЙ ЕВГЕНИЙ</t>
  </si>
  <si>
    <t>ЩЕГЕЛЬСКИЙ ЕВГЕНИЙ с 24.05.2015 по 26.05.2015</t>
  </si>
  <si>
    <t>205308123</t>
  </si>
  <si>
    <t>ЩЕГЛОВА НАТАЛИЯ</t>
  </si>
  <si>
    <t>ЩЕГЛОВА НАТАЛИЯ МИХАЙЛОВНА с 10.05.2015 по 16.05.2015</t>
  </si>
  <si>
    <t>205306749</t>
  </si>
  <si>
    <t>ЩЕГОЛЕВА ЕЛЕНА</t>
  </si>
  <si>
    <t>ЩЕГОЛЕВА ЕЛЕНА с 01.05.2015 по 04.05.2015</t>
  </si>
  <si>
    <t>205308484</t>
  </si>
  <si>
    <t>ЩЕДРИН МИХАИЛ</t>
  </si>
  <si>
    <t>ЩЕДРИН МИХАИЛ с 15.05.2015 по 17.05.2015</t>
  </si>
  <si>
    <t>205309582</t>
  </si>
  <si>
    <t>ЩЕКИНОВА ЮЛИЯ</t>
  </si>
  <si>
    <t>ЩЕКИНОВА ЮЛИЯ с 10.05.2015 по 12.05.2015</t>
  </si>
  <si>
    <t>205314597</t>
  </si>
  <si>
    <t>ЩЕЛКУН СВЕТЛАНА</t>
  </si>
  <si>
    <t>ЩЕЛКУН ЕЛЕНА с 23.05.2015 по 24.05.2015</t>
  </si>
  <si>
    <t>205314818</t>
  </si>
  <si>
    <t>ЩЕПЕЛЕВ ИВАН</t>
  </si>
  <si>
    <t>ЩЕПЕЛЕВА ОЛЕСЯ с 24.05.2015 по 27.05.2015</t>
  </si>
  <si>
    <t>205302786</t>
  </si>
  <si>
    <t>ЩЕРБАКОВА АНАСТАСИЯ</t>
  </si>
  <si>
    <t>ЩЕРБАКОВА АНАСТАСИЯ с 18.05.2015 по 25.05.2015</t>
  </si>
  <si>
    <t>105300387</t>
  </si>
  <si>
    <t>ЩЕТИНКИНА НАТАЛЬЯ</t>
  </si>
  <si>
    <t>НОВИКОВА ИРИНА с 02.05.2015 по 03.05.2015</t>
  </si>
  <si>
    <t>205304051</t>
  </si>
  <si>
    <t>ЩУКИН АЛЕКСАНДР</t>
  </si>
  <si>
    <t>ЩУКИН АЛЕКСАНДР с 17.05.2015 по 27.05.2015</t>
  </si>
  <si>
    <t>205306129</t>
  </si>
  <si>
    <t>ЭДАСИ НАТАЛЬЯ</t>
  </si>
  <si>
    <t>ЭДАСИ ЮРИЙ с 09.05.2015 по 11.05.2015</t>
  </si>
  <si>
    <t>105304659</t>
  </si>
  <si>
    <t>ЭДНЯШЕВА БАИРА</t>
  </si>
  <si>
    <t>ЭДНЯШЕВА БАИРА с 19.05.2015 по 20.05.2015</t>
  </si>
  <si>
    <t>205303926</t>
  </si>
  <si>
    <t>ЭКОЯН БЕЛА</t>
  </si>
  <si>
    <t>ЭКОЯН СРАБИОН с 22.05.2015 по 24.05.2015</t>
  </si>
  <si>
    <t>105304274</t>
  </si>
  <si>
    <t>ЭЛЬ-КАРУТ ДЭВИД</t>
  </si>
  <si>
    <t>ЭЛЬ-КАРУТ ДЭВИД с 17.05.2015 по 18.05.2015</t>
  </si>
  <si>
    <t>105300828</t>
  </si>
  <si>
    <t>ЭЛЬСИЕВ САЙДАЛИ</t>
  </si>
  <si>
    <t>ЭЛЬСИЕВ САЙДАЛИ с 08.05.2015 по 11.05.2015</t>
  </si>
  <si>
    <t>205308252</t>
  </si>
  <si>
    <t>ЭНТИН ВЛАДИМИР</t>
  </si>
  <si>
    <t>ЭНТИН ВЛАДИМИР с 11.05.2015 по 17.05.2015</t>
  </si>
  <si>
    <t>105300264</t>
  </si>
  <si>
    <t>ЮДИН ПАВЕЛ</t>
  </si>
  <si>
    <t>ЮДИН ПАВЕЛ с 09.05.2015 по 14.05.2015</t>
  </si>
  <si>
    <t>105306311</t>
  </si>
  <si>
    <t>ЮЗЕФОВИЧ АЛИНА</t>
  </si>
  <si>
    <t>ЮЗЕФОВИЧ АЛИНА с 26.05.2015 по 29.05.2015</t>
  </si>
  <si>
    <t>105305744</t>
  </si>
  <si>
    <t>ЮЗЕФОВИЧ ОЛЕГ</t>
  </si>
  <si>
    <t>ЮЗЕФОВИЧ ОЛЕГ с 19.05.2015 по 23.05.2015</t>
  </si>
  <si>
    <t>105303974</t>
  </si>
  <si>
    <t>ЮН ЮРИЙ</t>
  </si>
  <si>
    <t>ЮН ЮРИЙ с 18.05.2015 по 22.05.2015</t>
  </si>
  <si>
    <t>205301571</t>
  </si>
  <si>
    <t>ЮРИЩЕВ ГРИГОРИЙ</t>
  </si>
  <si>
    <t>ЮРИЩЕВ ГРИГОРИЙ с 09.05.2015 по 13.05.2015</t>
  </si>
  <si>
    <t>205300765</t>
  </si>
  <si>
    <t>ЮРКОВА СВЕТЛАНА</t>
  </si>
  <si>
    <t>ЮРКОВА СВЕТЛАНА с 17.05.2015 по 23.05.2015</t>
  </si>
  <si>
    <t>205313734</t>
  </si>
  <si>
    <t>ЮРКОВА ЮЛИЯ</t>
  </si>
  <si>
    <t>ЮРКОВА ЮЛИЯ с 26.05.2015 по 29.05.2015</t>
  </si>
  <si>
    <t>205311470</t>
  </si>
  <si>
    <t>ЮРЦЕВА ЛЮДМИЛА</t>
  </si>
  <si>
    <t>ЮРЦЕВА ЛЮДМИЛА с 11.05.2015 по 15.05.2015</t>
  </si>
  <si>
    <t>205307023</t>
  </si>
  <si>
    <t>ЮРЬЕВ ИГОРЬ</t>
  </si>
  <si>
    <t>ЮРЬЕВ ИГОРЬ с 14.05.2015 по 24.05.2015</t>
  </si>
  <si>
    <t>ВТОРУШИНА ОЛЬГА с 14.05.2015 по 24.05.2015</t>
  </si>
  <si>
    <t>105305523</t>
  </si>
  <si>
    <t>ЯГИЧЕВ НАРИМАН</t>
  </si>
  <si>
    <t>ЯГИЧЕВ НАРИМАН с 19.05.2015 по 20.05.2015</t>
  </si>
  <si>
    <t>105304306</t>
  </si>
  <si>
    <t>ЯГИЧЕВА БИАНА</t>
  </si>
  <si>
    <t>ЯГИЧЕВ НАРИМАН с 17.05.2015 по 19.05.2015</t>
  </si>
  <si>
    <t>205314604</t>
  </si>
  <si>
    <t>ЯКИМОВА ОЛЬГА</t>
  </si>
  <si>
    <t>СЕМЕНОВ ВИТАЛИЙ с 29.05.2015 по 31.05.2015</t>
  </si>
  <si>
    <t>205308606</t>
  </si>
  <si>
    <t>ЯКИМОВИЧ СЕРГЕЙ</t>
  </si>
  <si>
    <t>ЯКИМОВИЧ СЕРГЕЙ с 16.05.2015 по 18.05.2015</t>
  </si>
  <si>
    <t>205314513</t>
  </si>
  <si>
    <t>ЯКОВЛЕВА ИРИНА</t>
  </si>
  <si>
    <t>ЯКОВЛЕВА ИРИНА с 25.05.2015 по 28.05.2015</t>
  </si>
  <si>
    <t>205303814</t>
  </si>
  <si>
    <t>ЯКОВЛЕВА ЛАРИСА</t>
  </si>
  <si>
    <t>ЯКОВЛЕВА ЛАРИСА с 01.05.2015 по 03.05.2015</t>
  </si>
  <si>
    <t>105306800</t>
  </si>
  <si>
    <t>ЯКОВЛЕВА МАРИНА</t>
  </si>
  <si>
    <t>ЯКОВЛЕВА МАРИНА с 24.05.2015 по 25.05.2015</t>
  </si>
  <si>
    <t>205306656</t>
  </si>
  <si>
    <t>ЯКУНИН СЕРГЕЙ</t>
  </si>
  <si>
    <t>ЯКУНИН СЕРГЕЙ с 09.05.2015 по 11.05.2015</t>
  </si>
  <si>
    <t>205306696</t>
  </si>
  <si>
    <t>ЯКУНИНА ЭЛИНА</t>
  </si>
  <si>
    <t>АВДЖЯН АЛЬБЕРТ с 09.05.2015 по 11.05.2015</t>
  </si>
  <si>
    <t>205307044</t>
  </si>
  <si>
    <t>ЯКУШЕЧКИН АНТОН</t>
  </si>
  <si>
    <t>ЯКУШЕЧКИН АНТОН НИКОЛАЕВИЧ с 12.05.2015 по 14.05.2015</t>
  </si>
  <si>
    <t>205308238</t>
  </si>
  <si>
    <t>ЯЛТОНСКАЯ ОЛЬГА</t>
  </si>
  <si>
    <t>ЯЛТОНСКАЯ ОЛЬГА с 06.05.2015 по 12.05.2015</t>
  </si>
  <si>
    <t>205308046</t>
  </si>
  <si>
    <t>ЯНКОВИЧ НАДЕЖДА</t>
  </si>
  <si>
    <t>ЯНКОВИЧ НАДЕЖДА с 23.05.2015 по 28.05.2015</t>
  </si>
  <si>
    <t>105302051</t>
  </si>
  <si>
    <t>ЯРИКОВ ЕВГЕНИЙ</t>
  </si>
  <si>
    <t>ЯРИКОВ ЕВГЕНИЙ с 03.05.2015 по 04.05.2015</t>
  </si>
  <si>
    <t>205306301</t>
  </si>
  <si>
    <t>ЯРИКОВА ВИКТОРИЯ</t>
  </si>
  <si>
    <t>ЯРИКОВ ЕВГЕНИЙ с 01.05.2015 по 03.05.2015</t>
  </si>
  <si>
    <t>205309738</t>
  </si>
  <si>
    <t>ЯРОВА ИРИНА</t>
  </si>
  <si>
    <t>ЯРОВА ИРИНА с 10.05.2015 по 12.05.2015</t>
  </si>
  <si>
    <t>105300474</t>
  </si>
  <si>
    <t>ЯРОВАЯ МАРИНА</t>
  </si>
  <si>
    <t>ЯРОВАЯ ЯНА с 02.05.2015 по 04.05.2015</t>
  </si>
  <si>
    <t>105307298</t>
  </si>
  <si>
    <t>ЯРОЧКИН СЕРГЕЙ</t>
  </si>
  <si>
    <t>ЯРОЧКИН СЕРГЕЙ с 27.05.2015 по 29.05.2015</t>
  </si>
  <si>
    <t>105307991</t>
  </si>
  <si>
    <t>ЯСТРЕБОВ ДЕНИС</t>
  </si>
  <si>
    <t>ЛЕБЕДЕВА МАРИНА с 28.05.2015 по 29.05.2015</t>
  </si>
  <si>
    <t>205306549</t>
  </si>
  <si>
    <t>ЯХТЕНФЕЛЬД ЕЛЕНА</t>
  </si>
  <si>
    <t>ЯХТЕНФЕЛЬД ЕЛЕНА с 27.05.2015 по 31.05.2015</t>
  </si>
  <si>
    <t>ГАЙФУЛИНА НИНА с 27.05.2015 по 31.05.2015</t>
  </si>
  <si>
    <t>105305282</t>
  </si>
  <si>
    <t>ЯЦЫНА ДМИТРИЙ</t>
  </si>
  <si>
    <t>ЯЦЫНА ДМИТРИЙ с 18.05.2015 по 20.05.2015</t>
  </si>
  <si>
    <t>205314031</t>
  </si>
  <si>
    <t>BABAKHANYAN YEGOR</t>
  </si>
  <si>
    <t>БАБАХАНЯН ЕГОР с 24.05.2015 по 27.05.2015</t>
  </si>
  <si>
    <t>105303923</t>
  </si>
  <si>
    <t>BABALI DEMIR</t>
  </si>
  <si>
    <t>БАБАЛИ ДЕМИР с 11.05.2015 по 13.05.2015</t>
  </si>
  <si>
    <t>205308374</t>
  </si>
  <si>
    <t>BAZHANOV DENIS</t>
  </si>
  <si>
    <t>БАЖАНОВА ПОЛИНА с 27.05.2015 по 28.05.2015</t>
  </si>
  <si>
    <t>105306898</t>
  </si>
  <si>
    <t>BORZOVA SVETLANA</t>
  </si>
  <si>
    <t>КОБЗЕВА НАТАЛИЯ с 26.05.2015 по 28.05.2015</t>
  </si>
  <si>
    <t>уменьшила на 0,2</t>
  </si>
  <si>
    <t>КОБЗЕВА НАТАЛИЯ с 28.05.2015 по 31.05.2015</t>
  </si>
  <si>
    <t>105302760</t>
  </si>
  <si>
    <t>CЕМЕНОВ ЛЕОНИД</t>
  </si>
  <si>
    <t>CЕМЕНОВ ЛЕОНИД с 21.05.2015 по 24.05.2015</t>
  </si>
  <si>
    <t>205314600</t>
  </si>
  <si>
    <t>DASHKO MARIANNA</t>
  </si>
  <si>
    <t>ДАШКО ВЯЧЕСЛАВ с 25.05.2015 по 28.05.2015</t>
  </si>
  <si>
    <t>105305439</t>
  </si>
  <si>
    <t>EZHOVA IULIIA</t>
  </si>
  <si>
    <t>БАКРАДЗЕ ТЕМУР с 17.05.2015 по 19.05.2015</t>
  </si>
  <si>
    <t>205307510</t>
  </si>
  <si>
    <t>FEDOROVSKAYA SVETLANA</t>
  </si>
  <si>
    <t>ФЕДОРОВСКАЯ СВЕТЛАНА с 29.05.2015 по 31.05.2015</t>
  </si>
  <si>
    <t>ФИЛИППОВСКИЙ СЕРГЕЙ с 29.05.2015 по 31.05.2015</t>
  </si>
  <si>
    <t>205252897</t>
  </si>
  <si>
    <t>GRIGOREVA IRINA</t>
  </si>
  <si>
    <t>ГРИГОРЬЕВА ИРИНА с 01.05.2015 по 03.05.2015</t>
  </si>
  <si>
    <t>ГРИГОРЬЕВА ИРИНА с 30.04.2015 по 01.05.2015</t>
  </si>
  <si>
    <t>105303186</t>
  </si>
  <si>
    <t>GRIGORYAN VLADIMIR</t>
  </si>
  <si>
    <t>ГРИГОРЯН ВЛАДИМИР с 18.05.2015 по 19.05.2015</t>
  </si>
  <si>
    <t>205313455</t>
  </si>
  <si>
    <t>IVASHCHENKO TETYANA</t>
  </si>
  <si>
    <t>ИВАЩЕНКО ТАТЬЯНА с 20.05.2015 по 23.05.2015</t>
  </si>
  <si>
    <t>205313255</t>
  </si>
  <si>
    <t>KALMYKOVA YELENA</t>
  </si>
  <si>
    <t>КАЛМЫКОВА ЕЛЕНА с 19.05.2015 по 22.05.2015</t>
  </si>
  <si>
    <t>205302244</t>
  </si>
  <si>
    <t>KHARLAN VICTOR</t>
  </si>
  <si>
    <t>ХАРЛАН ВИКТОР с 05.05.2015 по 10.05.2015</t>
  </si>
  <si>
    <t>205307706</t>
  </si>
  <si>
    <t>KLIMOVICH ELENA</t>
  </si>
  <si>
    <t>КОВАЛЕВ ДМИТРИЙ с 01.05.2015 по 03.05.2015</t>
  </si>
  <si>
    <t>205307077</t>
  </si>
  <si>
    <t>KOSHELEV ANDREY</t>
  </si>
  <si>
    <t>КОШЕЛЕВА ОЛЬГА с 26.05.2015 по 31.05.2015</t>
  </si>
  <si>
    <t>205300183</t>
  </si>
  <si>
    <t>LABUSOV VASILIY</t>
  </si>
  <si>
    <t>ЛАБУСАУ ВАСИЛ с 17.05.2015 по 26.05.2015</t>
  </si>
  <si>
    <t>205250536</t>
  </si>
  <si>
    <t>LOBOV NIKOLAY</t>
  </si>
  <si>
    <t>ЛОБОВ НИКОЛАЙ с 01.05.2015 по 04.05.2015</t>
  </si>
  <si>
    <t>ЛОБОВ НИКОЛАЙ с 27.04.2015 по 01.05.2015</t>
  </si>
  <si>
    <t>205306418</t>
  </si>
  <si>
    <t>MENSHOVA EVGENIYA</t>
  </si>
  <si>
    <t>МЕНЬШОВА ЕВГЕНИЯ с 25.05.2015 по 29.05.2015</t>
  </si>
  <si>
    <t>205306780</t>
  </si>
  <si>
    <t>MINASYAN GAHARINE</t>
  </si>
  <si>
    <t>МИНАСЯН ГАХАРИНЕ с 08.05.2015 по 09.05.2015</t>
  </si>
  <si>
    <t>205301674</t>
  </si>
  <si>
    <t>MIRONOVA INNA</t>
  </si>
  <si>
    <t>МИРОНОВ ВАЛЕРИЙ с 05.05.2015 по 10.05.2015</t>
  </si>
  <si>
    <t>205314123</t>
  </si>
  <si>
    <t>NAZARYAN EDGAR</t>
  </si>
  <si>
    <t>НАЗАРЯН ЭДГАР с 24.05.2015 по 27.05.2015</t>
  </si>
  <si>
    <t>105301089</t>
  </si>
  <si>
    <t>NEKRASOVA YULIYA</t>
  </si>
  <si>
    <t>НЕКРАСОВА ГАЛИНА с 09.05.2015 по 11.05.2015</t>
  </si>
  <si>
    <t>205307405</t>
  </si>
  <si>
    <t>NOVIKOV IGOR</t>
  </si>
  <si>
    <t>НОВИКОВ ИГОРЬ с 21.05.2015 по 27.05.2015</t>
  </si>
  <si>
    <t>205303283</t>
  </si>
  <si>
    <t>OLADYSHKIN VIACHESLAV</t>
  </si>
  <si>
    <t>ОЛАДУШКИН ВЯЧЕСЛАВ с 03.05.2015 по 06.05.2015</t>
  </si>
  <si>
    <t>205253614</t>
  </si>
  <si>
    <t>OREKHOV ALEXANDER</t>
  </si>
  <si>
    <t>ОРЕХОВ АЛЕКСАНДР с 01.05.2015 по 03.05.2015</t>
  </si>
  <si>
    <t>ОРЕХОВ АЛЕКСАНДР с 29.04.2015 по 01.05.2015</t>
  </si>
  <si>
    <t>205309086</t>
  </si>
  <si>
    <t>POGORELOV MIKHAIL</t>
  </si>
  <si>
    <t>ПОГОРЕЛОВ МИХАИЛ АЛЕКСАНДРОВИЧ с 10.05.2015 по 13.05.2015</t>
  </si>
  <si>
    <t>205308938</t>
  </si>
  <si>
    <t>PROKOSHEV ILYA</t>
  </si>
  <si>
    <t>ПРОКОШЕВ ИЛЬЯ с 13.05.2015 по 18.05.2015</t>
  </si>
  <si>
    <t>105300436</t>
  </si>
  <si>
    <t>RADUK GLEB</t>
  </si>
  <si>
    <t>РАДУК ГЛЕБ с 15.05.2015 по 23.05.2015</t>
  </si>
  <si>
    <t>205306819</t>
  </si>
  <si>
    <t>SELEZNEV ALEXANDR</t>
  </si>
  <si>
    <t>ШВЕЧИКОВА ВИКТОРИЯ с 28.05.2015 по 31.05.2015</t>
  </si>
  <si>
    <t>СТЕТУХА ИГОРЬ с 29.05.2015 по 31.05.2015</t>
  </si>
  <si>
    <t>ТИЩЕНКО ГАЛИНА с 29.05.2015 по 31.05.2015</t>
  </si>
  <si>
    <t>ЧЕРЕПНОВА ИРИНА с 28.05.2015 по 31.05.2015</t>
  </si>
  <si>
    <t>СЕЛЕЗНЕВ АЛЕКСАНДР с 29.05.2015 по 31.05.2015</t>
  </si>
  <si>
    <t>ОКОПНЯЯ АЛЕКСАНДРА с 29.05.2015 по 31.05.2015</t>
  </si>
  <si>
    <t>205303019</t>
  </si>
  <si>
    <t>SHISHKOVA VALENTINA</t>
  </si>
  <si>
    <t>ШИШКОВА ВАЛЕНИТИНА с 11.05.2015 по 15.05.2015</t>
  </si>
  <si>
    <t>ВОРОНИН СЕРГЕЙ с 11.05.2015 по 15.05.2015</t>
  </si>
  <si>
    <t>205315119</t>
  </si>
  <si>
    <t>SOKHAN INNA</t>
  </si>
  <si>
    <t>СОХАНЬ ИННА с 24.05.2015 по 25.05.2015</t>
  </si>
  <si>
    <t>205309193</t>
  </si>
  <si>
    <t>STRELKOVA ANNA</t>
  </si>
  <si>
    <t>СТРЕЛКОВА ANNA с 03.05.2015 по 05.05.2015</t>
  </si>
  <si>
    <t>205309045</t>
  </si>
  <si>
    <t>VOZDVIZHENSKIY ANDREY</t>
  </si>
  <si>
    <t>ВОЗДВИЖЕНСКИЙ АНДРЕЙ с 04.05.2015 по 09.05.2015</t>
  </si>
  <si>
    <t>205303143</t>
  </si>
  <si>
    <t>VUORISALO TATIANA</t>
  </si>
  <si>
    <t>ВУОРИСАЛО ТАТЬЯНА с 18.05.2015 по 30.05.2015</t>
  </si>
  <si>
    <t>205312118</t>
  </si>
  <si>
    <t>ZHEMCHUZHNIKOVA SVETLANA</t>
  </si>
  <si>
    <t>ЖЕМЧУЖНИКОВА СВТЕЛАНА с 16.05.2015 по 20.05.2015</t>
  </si>
  <si>
    <t>отель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</si>
</sst>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DD/MM/YY"/>
  </numFmts>
  <fonts count="1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8"/>
      <name val="Arial"/>
      <family val="2"/>
      <charset val="1"/>
    </font>
    <font>
      <sz val="12"/>
      <color rgb="FF000000"/>
      <name val="Times New Roman"/>
      <family val="1"/>
      <charset val="1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1"/>
    </font>
    <font>
      <sz val="10"/>
      <color rgb="FF000000"/>
      <name val="Arial"/>
      <family val="2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1"/>
    </font>
    <font>
      <sz val="12"/>
      <name val="Times New Roman"/>
      <family val="1"/>
      <charset val="204"/>
    </font>
    <font>
      <b val="true"/>
      <sz val="10"/>
      <color rgb="FFC5000B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CCCC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9999"/>
        <bgColor rgb="FFFF8080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26"/>
  <sheetViews>
    <sheetView windowProtection="false" showFormulas="false" showGridLines="true" showRowColHeaders="true" showZeros="true" rightToLeft="false" tabSelected="false" showOutlineSymbols="true" defaultGridColor="true" view="normal" topLeftCell="A2348" colorId="64" zoomScale="90" zoomScaleNormal="90" zoomScalePageLayoutView="100" workbookViewId="0">
      <selection pane="topLeft" activeCell="A2355" activeCellId="1" sqref="142:143 A2355"/>
    </sheetView>
  </sheetViews>
  <sheetFormatPr defaultRowHeight="12.8"/>
  <cols>
    <col collapsed="false" hidden="false" max="1" min="1" style="1" width="15.5255102040816"/>
    <col collapsed="false" hidden="false" max="2" min="2" style="1" width="26.1887755102041"/>
    <col collapsed="false" hidden="false" max="3" min="3" style="1" width="12.4183673469388"/>
    <col collapsed="false" hidden="false" max="4" min="4" style="1" width="13.3622448979592"/>
    <col collapsed="false" hidden="false" max="5" min="5" style="1" width="11.0714285714286"/>
    <col collapsed="false" hidden="false" max="6" min="6" style="1" width="8.50510204081633"/>
    <col collapsed="false" hidden="false" max="8" min="7" style="1" width="11.8775510204082"/>
    <col collapsed="false" hidden="false" max="9" min="9" style="2" width="43.7397959183673"/>
    <col collapsed="false" hidden="false" max="10" min="10" style="3" width="24.4336734693878"/>
    <col collapsed="false" hidden="false" max="12" min="11" style="1" width="11.0714285714286"/>
  </cols>
  <sheetData>
    <row r="1" s="6" customFormat="true" ht="15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/>
      <c r="AMI1" s="0"/>
      <c r="AMJ1" s="0"/>
    </row>
    <row r="2" s="12" customFormat="true" ht="15.65" hidden="false" customHeight="false" outlineLevel="0" collapsed="false">
      <c r="A2" s="7" t="s">
        <v>11</v>
      </c>
      <c r="B2" s="8" t="s">
        <v>12</v>
      </c>
      <c r="C2" s="8" t="s">
        <v>13</v>
      </c>
      <c r="D2" s="8" t="s">
        <v>14</v>
      </c>
      <c r="E2" s="8" t="n">
        <v>59190</v>
      </c>
      <c r="F2" s="8" t="n">
        <f aca="false">D2-C2</f>
        <v>6</v>
      </c>
      <c r="G2" s="8" t="n">
        <v>3853.5</v>
      </c>
      <c r="H2" s="8" t="n">
        <f aca="false">(G2*F2)*2</f>
        <v>46242</v>
      </c>
      <c r="I2" s="9" t="s">
        <v>15</v>
      </c>
      <c r="J2" s="10" t="n">
        <v>23121</v>
      </c>
      <c r="K2" s="11" t="n">
        <f aca="false">H2-J2-J3</f>
        <v>0</v>
      </c>
      <c r="L2" s="11"/>
    </row>
    <row r="3" s="12" customFormat="true" ht="29.85" hidden="false" customHeight="false" outlineLevel="0" collapsed="false">
      <c r="A3" s="7"/>
      <c r="B3" s="8"/>
      <c r="C3" s="8"/>
      <c r="D3" s="8"/>
      <c r="E3" s="8"/>
      <c r="F3" s="8"/>
      <c r="G3" s="8"/>
      <c r="H3" s="8"/>
      <c r="I3" s="9" t="s">
        <v>16</v>
      </c>
      <c r="J3" s="10" t="n">
        <v>23121</v>
      </c>
      <c r="K3" s="11" t="n">
        <v>0</v>
      </c>
      <c r="L3" s="11"/>
    </row>
    <row r="4" customFormat="false" ht="30.8" hidden="false" customHeight="false" outlineLevel="0" collapsed="false">
      <c r="A4" s="1" t="s">
        <v>17</v>
      </c>
      <c r="B4" s="1" t="s">
        <v>18</v>
      </c>
      <c r="C4" s="1" t="s">
        <v>19</v>
      </c>
      <c r="D4" s="1" t="s">
        <v>20</v>
      </c>
      <c r="E4" s="1" t="n">
        <v>85505</v>
      </c>
      <c r="F4" s="1" t="n">
        <f aca="false">D4-C4</f>
        <v>14</v>
      </c>
      <c r="G4" s="1" t="n">
        <v>3853.5</v>
      </c>
      <c r="H4" s="1" t="n">
        <f aca="false">G4*F4</f>
        <v>53949</v>
      </c>
      <c r="I4" s="13" t="s">
        <v>21</v>
      </c>
      <c r="J4" s="14" t="n">
        <v>53949</v>
      </c>
      <c r="K4" s="1" t="n">
        <f aca="false">H4-J4</f>
        <v>0</v>
      </c>
      <c r="L4" s="0"/>
    </row>
    <row r="5" customFormat="false" ht="29.85" hidden="false" customHeight="false" outlineLevel="0" collapsed="false">
      <c r="A5" s="1" t="s">
        <v>22</v>
      </c>
      <c r="B5" s="1" t="s">
        <v>23</v>
      </c>
      <c r="C5" s="1" t="s">
        <v>24</v>
      </c>
      <c r="D5" s="1" t="s">
        <v>19</v>
      </c>
      <c r="E5" s="1" t="n">
        <v>14797.5</v>
      </c>
      <c r="F5" s="1" t="n">
        <f aca="false">D5-C5</f>
        <v>3</v>
      </c>
      <c r="G5" s="1" t="n">
        <v>3853.5</v>
      </c>
      <c r="H5" s="1" t="n">
        <f aca="false">G5*F5</f>
        <v>11560.5</v>
      </c>
      <c r="I5" s="13" t="s">
        <v>25</v>
      </c>
      <c r="J5" s="14" t="n">
        <v>11560.5</v>
      </c>
      <c r="K5" s="1" t="n">
        <f aca="false">H5-J5</f>
        <v>0</v>
      </c>
      <c r="L5" s="0"/>
    </row>
    <row r="6" s="12" customFormat="true" ht="29.85" hidden="false" customHeight="false" outlineLevel="0" collapsed="false">
      <c r="A6" s="7" t="s">
        <v>26</v>
      </c>
      <c r="B6" s="11" t="s">
        <v>27</v>
      </c>
      <c r="C6" s="11" t="s">
        <v>28</v>
      </c>
      <c r="D6" s="11" t="s">
        <v>29</v>
      </c>
      <c r="E6" s="11" t="n">
        <v>36645</v>
      </c>
      <c r="F6" s="11" t="n">
        <f aca="false">D6-C6</f>
        <v>3</v>
      </c>
      <c r="G6" s="11" t="n">
        <v>3853.5</v>
      </c>
      <c r="H6" s="11" t="n">
        <f aca="false">(G6*F6)*2</f>
        <v>23121</v>
      </c>
      <c r="I6" s="9" t="s">
        <v>30</v>
      </c>
      <c r="J6" s="10" t="n">
        <v>11560.5</v>
      </c>
      <c r="K6" s="11" t="n">
        <f aca="false">H6-J6-J7</f>
        <v>0</v>
      </c>
      <c r="L6" s="11"/>
    </row>
    <row r="7" s="12" customFormat="true" ht="29.85" hidden="false" customHeight="false" outlineLevel="0" collapsed="false">
      <c r="A7" s="7"/>
      <c r="B7" s="11"/>
      <c r="C7" s="11"/>
      <c r="D7" s="11"/>
      <c r="E7" s="11"/>
      <c r="F7" s="11"/>
      <c r="G7" s="11"/>
      <c r="H7" s="11"/>
      <c r="I7" s="9" t="s">
        <v>31</v>
      </c>
      <c r="J7" s="10" t="n">
        <v>11560.5</v>
      </c>
      <c r="K7" s="11" t="n">
        <v>0</v>
      </c>
      <c r="L7" s="11"/>
    </row>
    <row r="8" customFormat="false" ht="29.85" hidden="false" customHeight="false" outlineLevel="0" collapsed="false">
      <c r="A8" s="1" t="s">
        <v>32</v>
      </c>
      <c r="B8" s="1" t="s">
        <v>33</v>
      </c>
      <c r="C8" s="1" t="s">
        <v>34</v>
      </c>
      <c r="D8" s="1" t="s">
        <v>35</v>
      </c>
      <c r="E8" s="1" t="n">
        <v>29595</v>
      </c>
      <c r="F8" s="1" t="n">
        <f aca="false">D8-C8</f>
        <v>6</v>
      </c>
      <c r="G8" s="1" t="n">
        <v>3853.5</v>
      </c>
      <c r="H8" s="1" t="n">
        <f aca="false">G8*F8</f>
        <v>23121</v>
      </c>
      <c r="I8" s="13" t="s">
        <v>36</v>
      </c>
      <c r="J8" s="14" t="n">
        <v>23121</v>
      </c>
      <c r="K8" s="1" t="n">
        <f aca="false">H8-J8</f>
        <v>0</v>
      </c>
      <c r="L8" s="0"/>
    </row>
    <row r="9" customFormat="false" ht="30.8" hidden="false" customHeight="false" outlineLevel="0" collapsed="false">
      <c r="A9" s="1" t="s">
        <v>37</v>
      </c>
      <c r="B9" s="1" t="s">
        <v>38</v>
      </c>
      <c r="C9" s="1" t="s">
        <v>19</v>
      </c>
      <c r="D9" s="1" t="s">
        <v>39</v>
      </c>
      <c r="E9" s="1" t="n">
        <v>43245</v>
      </c>
      <c r="F9" s="1" t="n">
        <f aca="false">D9-C9</f>
        <v>6</v>
      </c>
      <c r="G9" s="1" t="n">
        <v>5743.5</v>
      </c>
      <c r="H9" s="1" t="n">
        <f aca="false">G9*F9</f>
        <v>34461</v>
      </c>
      <c r="I9" s="13" t="s">
        <v>40</v>
      </c>
      <c r="J9" s="14" t="n">
        <v>34460.4</v>
      </c>
      <c r="K9" s="1" t="n">
        <f aca="false">H9-J9</f>
        <v>0.599999999998545</v>
      </c>
      <c r="L9" s="0"/>
    </row>
    <row r="10" s="18" customFormat="true" ht="29.85" hidden="false" customHeight="false" outlineLevel="0" collapsed="false">
      <c r="A10" s="15" t="s">
        <v>41</v>
      </c>
      <c r="B10" s="15" t="s">
        <v>42</v>
      </c>
      <c r="C10" s="15" t="s">
        <v>43</v>
      </c>
      <c r="D10" s="15" t="s">
        <v>29</v>
      </c>
      <c r="E10" s="15" t="n">
        <v>23700</v>
      </c>
      <c r="F10" s="15" t="n">
        <f aca="false">D10-C10</f>
        <v>4</v>
      </c>
      <c r="G10" s="15" t="n">
        <v>3670</v>
      </c>
      <c r="H10" s="15" t="n">
        <f aca="false">G10*F10</f>
        <v>14680</v>
      </c>
      <c r="I10" s="16" t="s">
        <v>44</v>
      </c>
      <c r="J10" s="17" t="n">
        <v>14680</v>
      </c>
      <c r="K10" s="15" t="n">
        <f aca="false">H10-J10</f>
        <v>0</v>
      </c>
    </row>
    <row r="11" customFormat="false" ht="30.8" hidden="false" customHeight="false" outlineLevel="0" collapsed="false">
      <c r="A11" s="1" t="s">
        <v>45</v>
      </c>
      <c r="B11" s="1" t="s">
        <v>46</v>
      </c>
      <c r="C11" s="1" t="s">
        <v>43</v>
      </c>
      <c r="D11" s="1" t="s">
        <v>47</v>
      </c>
      <c r="E11" s="1" t="n">
        <v>10635</v>
      </c>
      <c r="F11" s="1" t="n">
        <f aca="false">D11-C11</f>
        <v>2</v>
      </c>
      <c r="G11" s="1" t="n">
        <v>3853.5</v>
      </c>
      <c r="H11" s="1" t="n">
        <f aca="false">G11*F11</f>
        <v>7707</v>
      </c>
      <c r="I11" s="13" t="s">
        <v>48</v>
      </c>
      <c r="J11" s="14" t="n">
        <v>7707</v>
      </c>
      <c r="K11" s="1" t="n">
        <f aca="false">H11-J11</f>
        <v>0</v>
      </c>
      <c r="L11" s="0"/>
    </row>
    <row r="12" customFormat="false" ht="30.8" hidden="false" customHeight="false" outlineLevel="0" collapsed="false">
      <c r="A12" s="1" t="s">
        <v>49</v>
      </c>
      <c r="B12" s="1" t="s">
        <v>50</v>
      </c>
      <c r="C12" s="1" t="s">
        <v>51</v>
      </c>
      <c r="D12" s="1" t="s">
        <v>14</v>
      </c>
      <c r="E12" s="1" t="n">
        <v>10635</v>
      </c>
      <c r="F12" s="1" t="n">
        <f aca="false">D12-C12</f>
        <v>2</v>
      </c>
      <c r="G12" s="1" t="n">
        <v>3853.5</v>
      </c>
      <c r="H12" s="1" t="n">
        <f aca="false">G12*F12</f>
        <v>7707</v>
      </c>
      <c r="I12" s="13" t="s">
        <v>52</v>
      </c>
      <c r="J12" s="14" t="n">
        <v>7707</v>
      </c>
      <c r="K12" s="1" t="n">
        <f aca="false">H12-J12</f>
        <v>0</v>
      </c>
      <c r="L12" s="0"/>
    </row>
    <row r="13" s="18" customFormat="true" ht="29.85" hidden="false" customHeight="false" outlineLevel="0" collapsed="false">
      <c r="A13" s="15" t="s">
        <v>53</v>
      </c>
      <c r="B13" s="15" t="s">
        <v>54</v>
      </c>
      <c r="C13" s="15" t="s">
        <v>43</v>
      </c>
      <c r="D13" s="15" t="s">
        <v>29</v>
      </c>
      <c r="E13" s="15" t="n">
        <v>30445</v>
      </c>
      <c r="F13" s="15" t="n">
        <f aca="false">D13-C13</f>
        <v>4</v>
      </c>
      <c r="G13" s="15" t="n">
        <v>3670</v>
      </c>
      <c r="H13" s="15" t="n">
        <f aca="false">G13*F13</f>
        <v>14680</v>
      </c>
      <c r="I13" s="16" t="s">
        <v>55</v>
      </c>
      <c r="J13" s="17" t="n">
        <v>14680</v>
      </c>
      <c r="K13" s="15" t="n">
        <f aca="false">H13-J13</f>
        <v>0</v>
      </c>
    </row>
    <row r="14" customFormat="false" ht="30.8" hidden="false" customHeight="false" outlineLevel="0" collapsed="false">
      <c r="A14" s="1" t="s">
        <v>56</v>
      </c>
      <c r="B14" s="1" t="s">
        <v>57</v>
      </c>
      <c r="C14" s="1" t="s">
        <v>58</v>
      </c>
      <c r="D14" s="1" t="s">
        <v>59</v>
      </c>
      <c r="E14" s="1" t="n">
        <v>16980</v>
      </c>
      <c r="F14" s="1" t="n">
        <f aca="false">D14-C14</f>
        <v>2</v>
      </c>
      <c r="G14" s="1" t="n">
        <v>3853.5</v>
      </c>
      <c r="H14" s="1" t="n">
        <f aca="false">G14*F14</f>
        <v>7707</v>
      </c>
      <c r="I14" s="13" t="s">
        <v>60</v>
      </c>
      <c r="J14" s="14" t="n">
        <v>7707</v>
      </c>
      <c r="K14" s="1" t="n">
        <f aca="false">H14-J14</f>
        <v>0</v>
      </c>
      <c r="L14" s="0"/>
    </row>
    <row r="15" s="18" customFormat="true" ht="29.85" hidden="false" customHeight="false" outlineLevel="0" collapsed="false">
      <c r="A15" s="15" t="s">
        <v>61</v>
      </c>
      <c r="B15" s="15" t="s">
        <v>62</v>
      </c>
      <c r="C15" s="15" t="s">
        <v>28</v>
      </c>
      <c r="D15" s="15" t="s">
        <v>63</v>
      </c>
      <c r="E15" s="15" t="n">
        <v>25895</v>
      </c>
      <c r="F15" s="15" t="n">
        <f aca="false">D15-C15</f>
        <v>4</v>
      </c>
      <c r="G15" s="15" t="n">
        <v>3670</v>
      </c>
      <c r="H15" s="15" t="n">
        <f aca="false">G15*F15</f>
        <v>14680</v>
      </c>
      <c r="I15" s="16" t="s">
        <v>64</v>
      </c>
      <c r="J15" s="17" t="n">
        <v>14680</v>
      </c>
      <c r="K15" s="15" t="n">
        <f aca="false">H15-J15</f>
        <v>0</v>
      </c>
    </row>
    <row r="16" customFormat="false" ht="29.85" hidden="false" customHeight="false" outlineLevel="0" collapsed="false">
      <c r="A16" s="1" t="s">
        <v>65</v>
      </c>
      <c r="B16" s="1" t="s">
        <v>66</v>
      </c>
      <c r="C16" s="1" t="s">
        <v>67</v>
      </c>
      <c r="D16" s="1" t="s">
        <v>39</v>
      </c>
      <c r="E16" s="1" t="n">
        <v>11405</v>
      </c>
      <c r="F16" s="1" t="n">
        <f aca="false">D16-C16</f>
        <v>2</v>
      </c>
      <c r="G16" s="1" t="n">
        <v>3853.5</v>
      </c>
      <c r="H16" s="1" t="n">
        <f aca="false">G16*F16</f>
        <v>7707</v>
      </c>
      <c r="I16" s="13" t="s">
        <v>68</v>
      </c>
      <c r="J16" s="14" t="n">
        <v>7707</v>
      </c>
      <c r="K16" s="1" t="n">
        <f aca="false">H16-J16</f>
        <v>0</v>
      </c>
      <c r="L16" s="0"/>
    </row>
    <row r="17" customFormat="false" ht="30.8" hidden="false" customHeight="false" outlineLevel="0" collapsed="false">
      <c r="A17" s="1" t="s">
        <v>69</v>
      </c>
      <c r="B17" s="1" t="s">
        <v>70</v>
      </c>
      <c r="C17" s="1" t="s">
        <v>67</v>
      </c>
      <c r="D17" s="1" t="s">
        <v>39</v>
      </c>
      <c r="E17" s="1" t="n">
        <v>11735</v>
      </c>
      <c r="F17" s="1" t="n">
        <f aca="false">D17-C17</f>
        <v>2</v>
      </c>
      <c r="G17" s="1" t="n">
        <v>3853.5</v>
      </c>
      <c r="H17" s="1" t="n">
        <f aca="false">G17*F17</f>
        <v>7707</v>
      </c>
      <c r="I17" s="13" t="s">
        <v>71</v>
      </c>
      <c r="J17" s="14" t="n">
        <v>7707</v>
      </c>
      <c r="K17" s="1" t="n">
        <f aca="false">H17-J17</f>
        <v>0</v>
      </c>
      <c r="L17" s="0"/>
    </row>
    <row r="18" customFormat="false" ht="30.8" hidden="false" customHeight="false" outlineLevel="0" collapsed="false">
      <c r="A18" s="1" t="s">
        <v>72</v>
      </c>
      <c r="B18" s="1" t="s">
        <v>73</v>
      </c>
      <c r="C18" s="1" t="s">
        <v>74</v>
      </c>
      <c r="D18" s="1" t="s">
        <v>75</v>
      </c>
      <c r="E18" s="1" t="n">
        <v>9865</v>
      </c>
      <c r="F18" s="1" t="n">
        <f aca="false">D18-C18</f>
        <v>2</v>
      </c>
      <c r="G18" s="1" t="n">
        <v>3853.5</v>
      </c>
      <c r="H18" s="1" t="n">
        <f aca="false">G18*F18</f>
        <v>7707</v>
      </c>
      <c r="I18" s="13" t="s">
        <v>76</v>
      </c>
      <c r="J18" s="14" t="n">
        <v>7707</v>
      </c>
      <c r="K18" s="1" t="n">
        <f aca="false">H18-J18</f>
        <v>0</v>
      </c>
      <c r="L18" s="0"/>
    </row>
    <row r="19" customFormat="false" ht="30.8" hidden="false" customHeight="false" outlineLevel="0" collapsed="false">
      <c r="A19" s="1" t="s">
        <v>77</v>
      </c>
      <c r="B19" s="1" t="s">
        <v>78</v>
      </c>
      <c r="C19" s="1" t="s">
        <v>28</v>
      </c>
      <c r="D19" s="1" t="s">
        <v>34</v>
      </c>
      <c r="E19" s="1" t="n">
        <v>48380</v>
      </c>
      <c r="F19" s="1" t="n">
        <f aca="false">D19-C19</f>
        <v>8</v>
      </c>
      <c r="G19" s="1" t="n">
        <v>4693.5</v>
      </c>
      <c r="H19" s="1" t="n">
        <f aca="false">G19*F19</f>
        <v>37548</v>
      </c>
      <c r="I19" s="13" t="s">
        <v>79</v>
      </c>
      <c r="J19" s="14" t="n">
        <v>37548</v>
      </c>
      <c r="K19" s="1" t="n">
        <f aca="false">H19-J19</f>
        <v>0</v>
      </c>
      <c r="L19" s="0"/>
    </row>
    <row r="20" customFormat="false" ht="30.8" hidden="false" customHeight="false" outlineLevel="0" collapsed="false">
      <c r="A20" s="1" t="s">
        <v>80</v>
      </c>
      <c r="B20" s="1" t="s">
        <v>81</v>
      </c>
      <c r="C20" s="1" t="s">
        <v>75</v>
      </c>
      <c r="D20" s="1" t="s">
        <v>82</v>
      </c>
      <c r="E20" s="1" t="n">
        <v>15952.5</v>
      </c>
      <c r="F20" s="1" t="n">
        <f aca="false">D20-C20</f>
        <v>3</v>
      </c>
      <c r="G20" s="1" t="n">
        <v>3853.5</v>
      </c>
      <c r="H20" s="1" t="n">
        <f aca="false">G20*F20</f>
        <v>11560.5</v>
      </c>
      <c r="I20" s="13" t="s">
        <v>83</v>
      </c>
      <c r="J20" s="14" t="n">
        <v>11560.5</v>
      </c>
      <c r="K20" s="1" t="n">
        <f aca="false">H20-J20</f>
        <v>0</v>
      </c>
      <c r="L20" s="0"/>
    </row>
    <row r="21" customFormat="false" ht="30.8" hidden="false" customHeight="false" outlineLevel="0" collapsed="false">
      <c r="A21" s="1" t="s">
        <v>84</v>
      </c>
      <c r="B21" s="1" t="s">
        <v>85</v>
      </c>
      <c r="C21" s="1" t="s">
        <v>39</v>
      </c>
      <c r="D21" s="1" t="s">
        <v>86</v>
      </c>
      <c r="E21" s="1" t="n">
        <v>9865</v>
      </c>
      <c r="F21" s="1" t="n">
        <f aca="false">D21-C21</f>
        <v>2</v>
      </c>
      <c r="G21" s="1" t="n">
        <v>3853.5</v>
      </c>
      <c r="H21" s="1" t="n">
        <f aca="false">G21*F21</f>
        <v>7707</v>
      </c>
      <c r="I21" s="13" t="s">
        <v>87</v>
      </c>
      <c r="J21" s="14" t="n">
        <v>7707</v>
      </c>
      <c r="K21" s="1" t="n">
        <f aca="false">H21-J21</f>
        <v>0</v>
      </c>
      <c r="L21" s="0"/>
    </row>
    <row r="22" customFormat="false" ht="30.8" hidden="false" customHeight="false" outlineLevel="0" collapsed="false">
      <c r="A22" s="1" t="s">
        <v>88</v>
      </c>
      <c r="B22" s="1" t="s">
        <v>89</v>
      </c>
      <c r="C22" s="1" t="s">
        <v>35</v>
      </c>
      <c r="D22" s="1" t="s">
        <v>39</v>
      </c>
      <c r="E22" s="1" t="n">
        <v>7282.5</v>
      </c>
      <c r="F22" s="1" t="n">
        <f aca="false">D22-C22</f>
        <v>1</v>
      </c>
      <c r="G22" s="1" t="n">
        <v>3853.5</v>
      </c>
      <c r="H22" s="1" t="n">
        <f aca="false">G22*F22</f>
        <v>3853.5</v>
      </c>
      <c r="I22" s="13" t="s">
        <v>90</v>
      </c>
      <c r="J22" s="14" t="n">
        <v>3853.5</v>
      </c>
      <c r="K22" s="1" t="n">
        <f aca="false">H22-J22</f>
        <v>0</v>
      </c>
      <c r="L22" s="0"/>
    </row>
    <row r="23" s="12" customFormat="true" ht="29.85" hidden="false" customHeight="false" outlineLevel="0" collapsed="false">
      <c r="A23" s="7" t="s">
        <v>91</v>
      </c>
      <c r="B23" s="11" t="s">
        <v>92</v>
      </c>
      <c r="C23" s="11" t="s">
        <v>19</v>
      </c>
      <c r="D23" s="11" t="s">
        <v>93</v>
      </c>
      <c r="E23" s="11" t="n">
        <v>21380</v>
      </c>
      <c r="F23" s="11" t="n">
        <f aca="false">D23-C23</f>
        <v>2</v>
      </c>
      <c r="G23" s="11" t="n">
        <v>3853.5</v>
      </c>
      <c r="H23" s="11" t="n">
        <f aca="false">(G23*F23)*2</f>
        <v>15414</v>
      </c>
      <c r="I23" s="9" t="s">
        <v>94</v>
      </c>
      <c r="J23" s="10" t="n">
        <v>7707</v>
      </c>
      <c r="K23" s="11" t="n">
        <f aca="false">H23-J23-J24</f>
        <v>0</v>
      </c>
      <c r="L23" s="11"/>
    </row>
    <row r="24" s="12" customFormat="true" ht="29.85" hidden="false" customHeight="false" outlineLevel="0" collapsed="false">
      <c r="A24" s="7"/>
      <c r="B24" s="11"/>
      <c r="C24" s="11"/>
      <c r="D24" s="11"/>
      <c r="E24" s="11"/>
      <c r="F24" s="11"/>
      <c r="G24" s="11"/>
      <c r="H24" s="11"/>
      <c r="I24" s="9" t="s">
        <v>95</v>
      </c>
      <c r="J24" s="10" t="n">
        <v>7707</v>
      </c>
      <c r="K24" s="11" t="n">
        <v>0</v>
      </c>
      <c r="L24" s="11"/>
    </row>
    <row r="25" s="12" customFormat="true" ht="29.85" hidden="false" customHeight="false" outlineLevel="0" collapsed="false">
      <c r="A25" s="7" t="s">
        <v>96</v>
      </c>
      <c r="B25" s="11" t="s">
        <v>97</v>
      </c>
      <c r="C25" s="11" t="s">
        <v>98</v>
      </c>
      <c r="D25" s="11" t="s">
        <v>47</v>
      </c>
      <c r="E25" s="11" t="n">
        <v>24787</v>
      </c>
      <c r="F25" s="11" t="n">
        <v>2</v>
      </c>
      <c r="G25" s="11" t="n">
        <v>4693.5</v>
      </c>
      <c r="H25" s="11" t="n">
        <f aca="false">G25*F25</f>
        <v>9387</v>
      </c>
      <c r="I25" s="9" t="s">
        <v>99</v>
      </c>
      <c r="J25" s="10" t="n">
        <v>9387</v>
      </c>
      <c r="K25" s="11" t="n">
        <f aca="false">H25+H26-J25-J26</f>
        <v>0</v>
      </c>
      <c r="L25" s="11"/>
    </row>
    <row r="26" s="12" customFormat="true" ht="29.85" hidden="false" customHeight="false" outlineLevel="0" collapsed="false">
      <c r="A26" s="7"/>
      <c r="B26" s="11"/>
      <c r="C26" s="11"/>
      <c r="D26" s="11"/>
      <c r="E26" s="11"/>
      <c r="F26" s="11" t="n">
        <v>2</v>
      </c>
      <c r="G26" s="11" t="n">
        <v>6000</v>
      </c>
      <c r="H26" s="11" t="n">
        <f aca="false">(G26*F26)+1100*2+600*2</f>
        <v>15400</v>
      </c>
      <c r="I26" s="9" t="s">
        <v>100</v>
      </c>
      <c r="J26" s="10" t="n">
        <v>15400</v>
      </c>
      <c r="K26" s="11" t="n">
        <v>0</v>
      </c>
      <c r="L26" s="11"/>
    </row>
    <row r="27" customFormat="false" ht="15.9" hidden="false" customHeight="false" outlineLevel="0" collapsed="false">
      <c r="A27" s="1" t="s">
        <v>101</v>
      </c>
      <c r="B27" s="1" t="s">
        <v>102</v>
      </c>
      <c r="C27" s="1" t="s">
        <v>74</v>
      </c>
      <c r="D27" s="1" t="s">
        <v>75</v>
      </c>
      <c r="E27" s="1" t="n">
        <v>9865</v>
      </c>
      <c r="F27" s="1" t="n">
        <f aca="false">D27-C27</f>
        <v>2</v>
      </c>
      <c r="G27" s="1" t="n">
        <v>3853.5</v>
      </c>
      <c r="H27" s="1" t="n">
        <f aca="false">G27*F27</f>
        <v>7707</v>
      </c>
      <c r="I27" s="13" t="s">
        <v>103</v>
      </c>
      <c r="J27" s="14" t="n">
        <v>7707</v>
      </c>
      <c r="K27" s="1" t="n">
        <f aca="false">H27-J27</f>
        <v>0</v>
      </c>
      <c r="L27" s="0"/>
    </row>
    <row r="28" s="18" customFormat="true" ht="29.85" hidden="false" customHeight="false" outlineLevel="0" collapsed="false">
      <c r="A28" s="15" t="s">
        <v>104</v>
      </c>
      <c r="B28" s="15" t="s">
        <v>105</v>
      </c>
      <c r="C28" s="15" t="s">
        <v>43</v>
      </c>
      <c r="D28" s="15" t="s">
        <v>47</v>
      </c>
      <c r="E28" s="15" t="n">
        <v>13645</v>
      </c>
      <c r="F28" s="15" t="n">
        <f aca="false">D28-C28</f>
        <v>2</v>
      </c>
      <c r="G28" s="15" t="n">
        <v>5743.5</v>
      </c>
      <c r="H28" s="15" t="n">
        <v>11486.8</v>
      </c>
      <c r="I28" s="16" t="s">
        <v>106</v>
      </c>
      <c r="J28" s="17" t="n">
        <v>11486.8</v>
      </c>
      <c r="K28" s="15" t="n">
        <f aca="false">H28-J28</f>
        <v>0</v>
      </c>
    </row>
    <row r="29" customFormat="false" ht="30.8" hidden="false" customHeight="false" outlineLevel="0" collapsed="false">
      <c r="A29" s="1" t="s">
        <v>107</v>
      </c>
      <c r="B29" s="1" t="s">
        <v>108</v>
      </c>
      <c r="C29" s="1" t="s">
        <v>34</v>
      </c>
      <c r="D29" s="1" t="s">
        <v>82</v>
      </c>
      <c r="E29" s="1" t="n">
        <v>9865</v>
      </c>
      <c r="F29" s="1" t="n">
        <f aca="false">D29-C29</f>
        <v>2</v>
      </c>
      <c r="G29" s="1" t="n">
        <v>3853.5</v>
      </c>
      <c r="H29" s="1" t="n">
        <f aca="false">G29*F29</f>
        <v>7707</v>
      </c>
      <c r="I29" s="13" t="s">
        <v>109</v>
      </c>
      <c r="J29" s="14" t="n">
        <v>7707</v>
      </c>
      <c r="K29" s="1" t="n">
        <f aca="false">H29-J29</f>
        <v>0</v>
      </c>
      <c r="L29" s="0"/>
    </row>
    <row r="30" customFormat="false" ht="15.9" hidden="false" customHeight="false" outlineLevel="0" collapsed="false">
      <c r="A30" s="1" t="s">
        <v>110</v>
      </c>
      <c r="B30" s="1" t="s">
        <v>111</v>
      </c>
      <c r="C30" s="1" t="s">
        <v>51</v>
      </c>
      <c r="D30" s="1" t="s">
        <v>112</v>
      </c>
      <c r="E30" s="1" t="n">
        <v>5207.5</v>
      </c>
      <c r="F30" s="1" t="n">
        <f aca="false">D30-C30</f>
        <v>1</v>
      </c>
      <c r="G30" s="1" t="n">
        <v>3853.5</v>
      </c>
      <c r="H30" s="1" t="n">
        <f aca="false">G30*F30</f>
        <v>3853.5</v>
      </c>
      <c r="I30" s="13" t="s">
        <v>113</v>
      </c>
      <c r="J30" s="14" t="n">
        <v>3853.5</v>
      </c>
      <c r="K30" s="1" t="n">
        <f aca="false">H30-J30</f>
        <v>0</v>
      </c>
      <c r="L30" s="0"/>
    </row>
    <row r="31" customFormat="false" ht="30.8" hidden="false" customHeight="false" outlineLevel="0" collapsed="false">
      <c r="A31" s="1" t="s">
        <v>114</v>
      </c>
      <c r="B31" s="1" t="s">
        <v>115</v>
      </c>
      <c r="C31" s="1" t="s">
        <v>93</v>
      </c>
      <c r="D31" s="1" t="s">
        <v>51</v>
      </c>
      <c r="E31" s="1" t="n">
        <v>54967.5</v>
      </c>
      <c r="F31" s="1" t="n">
        <f aca="false">D31-C31</f>
        <v>9</v>
      </c>
      <c r="G31" s="1" t="n">
        <v>3853.5</v>
      </c>
      <c r="H31" s="1" t="n">
        <f aca="false">F31*G31</f>
        <v>34681.5</v>
      </c>
      <c r="I31" s="13" t="s">
        <v>116</v>
      </c>
      <c r="J31" s="14" t="n">
        <v>34681.5</v>
      </c>
      <c r="K31" s="1" t="n">
        <f aca="false">H31-J31</f>
        <v>0</v>
      </c>
      <c r="L31" s="0"/>
    </row>
    <row r="32" s="12" customFormat="true" ht="29.85" hidden="false" customHeight="false" outlineLevel="0" collapsed="false">
      <c r="A32" s="7" t="s">
        <v>117</v>
      </c>
      <c r="B32" s="11" t="s">
        <v>118</v>
      </c>
      <c r="C32" s="11" t="s">
        <v>119</v>
      </c>
      <c r="D32" s="11" t="s">
        <v>35</v>
      </c>
      <c r="E32" s="11" t="n">
        <v>19400</v>
      </c>
      <c r="F32" s="11" t="n">
        <f aca="false">D32-C32</f>
        <v>2</v>
      </c>
      <c r="G32" s="11" t="n">
        <v>3853.5</v>
      </c>
      <c r="H32" s="11" t="n">
        <f aca="false">(F32*G32)*2</f>
        <v>15414</v>
      </c>
      <c r="I32" s="9" t="s">
        <v>120</v>
      </c>
      <c r="J32" s="10" t="n">
        <v>7707</v>
      </c>
      <c r="K32" s="11" t="n">
        <f aca="false">H32-J32-J33</f>
        <v>0</v>
      </c>
      <c r="L32" s="11"/>
    </row>
    <row r="33" s="12" customFormat="true" ht="15.85" hidden="false" customHeight="false" outlineLevel="0" collapsed="false">
      <c r="A33" s="7"/>
      <c r="B33" s="11"/>
      <c r="C33" s="11"/>
      <c r="D33" s="11"/>
      <c r="E33" s="11"/>
      <c r="F33" s="11"/>
      <c r="G33" s="11"/>
      <c r="H33" s="11"/>
      <c r="I33" s="9" t="s">
        <v>121</v>
      </c>
      <c r="J33" s="10" t="n">
        <v>7707</v>
      </c>
      <c r="K33" s="11" t="n">
        <v>0</v>
      </c>
      <c r="L33" s="11"/>
    </row>
    <row r="34" customFormat="false" ht="15.9" hidden="false" customHeight="false" outlineLevel="0" collapsed="false">
      <c r="A34" s="1" t="s">
        <v>122</v>
      </c>
      <c r="B34" s="1" t="s">
        <v>123</v>
      </c>
      <c r="C34" s="1" t="s">
        <v>58</v>
      </c>
      <c r="D34" s="1" t="s">
        <v>59</v>
      </c>
      <c r="E34" s="1" t="n">
        <v>9865</v>
      </c>
      <c r="F34" s="1" t="n">
        <f aca="false">D34-C34</f>
        <v>2</v>
      </c>
      <c r="G34" s="1" t="n">
        <v>3853.5</v>
      </c>
      <c r="H34" s="1" t="n">
        <f aca="false">F34*G34</f>
        <v>7707</v>
      </c>
      <c r="I34" s="13" t="s">
        <v>124</v>
      </c>
      <c r="J34" s="14" t="n">
        <v>7707</v>
      </c>
      <c r="K34" s="1" t="n">
        <f aca="false">H34-J34</f>
        <v>0</v>
      </c>
      <c r="L34" s="0"/>
    </row>
    <row r="35" customFormat="false" ht="30.8" hidden="false" customHeight="false" outlineLevel="0" collapsed="false">
      <c r="A35" s="1" t="s">
        <v>125</v>
      </c>
      <c r="B35" s="1" t="s">
        <v>126</v>
      </c>
      <c r="C35" s="1" t="s">
        <v>43</v>
      </c>
      <c r="D35" s="1" t="s">
        <v>29</v>
      </c>
      <c r="E35" s="1" t="n">
        <v>23700</v>
      </c>
      <c r="F35" s="1" t="n">
        <f aca="false">D35-C35</f>
        <v>4</v>
      </c>
      <c r="G35" s="1" t="n">
        <v>3670</v>
      </c>
      <c r="H35" s="1" t="n">
        <f aca="false">F35*G35</f>
        <v>14680</v>
      </c>
      <c r="I35" s="13" t="s">
        <v>127</v>
      </c>
      <c r="J35" s="14" t="n">
        <v>14680</v>
      </c>
      <c r="K35" s="1" t="n">
        <f aca="false">H35-J35</f>
        <v>0</v>
      </c>
      <c r="L35" s="0"/>
    </row>
    <row r="36" customFormat="false" ht="30.8" hidden="false" customHeight="false" outlineLevel="0" collapsed="false">
      <c r="A36" s="1" t="s">
        <v>128</v>
      </c>
      <c r="B36" s="1" t="s">
        <v>129</v>
      </c>
      <c r="C36" s="1" t="s">
        <v>75</v>
      </c>
      <c r="D36" s="1" t="s">
        <v>19</v>
      </c>
      <c r="E36" s="1" t="n">
        <v>11545</v>
      </c>
      <c r="F36" s="1" t="n">
        <f aca="false">D36-C36</f>
        <v>2</v>
      </c>
      <c r="G36" s="1" t="n">
        <v>4693.5</v>
      </c>
      <c r="H36" s="1" t="n">
        <f aca="false">F36*G36</f>
        <v>9387</v>
      </c>
      <c r="I36" s="13" t="s">
        <v>130</v>
      </c>
      <c r="J36" s="14" t="n">
        <v>9387</v>
      </c>
      <c r="K36" s="1" t="n">
        <f aca="false">H36-J36</f>
        <v>0</v>
      </c>
      <c r="L36" s="0"/>
    </row>
    <row r="37" s="12" customFormat="true" ht="29.85" hidden="false" customHeight="false" outlineLevel="0" collapsed="false">
      <c r="A37" s="19" t="s">
        <v>131</v>
      </c>
      <c r="B37" s="11" t="s">
        <v>132</v>
      </c>
      <c r="C37" s="11" t="s">
        <v>133</v>
      </c>
      <c r="D37" s="11" t="s">
        <v>112</v>
      </c>
      <c r="E37" s="11" t="n">
        <v>56673.75</v>
      </c>
      <c r="F37" s="11" t="n">
        <f aca="false">D37-C37</f>
        <v>3</v>
      </c>
      <c r="G37" s="11" t="n">
        <v>3853.5</v>
      </c>
      <c r="H37" s="11" t="n">
        <f aca="false">(F37*G37)*3</f>
        <v>34681.5</v>
      </c>
      <c r="I37" s="9" t="s">
        <v>134</v>
      </c>
      <c r="J37" s="10" t="n">
        <v>11560.5</v>
      </c>
      <c r="K37" s="11" t="n">
        <f aca="false">H37-J37-J38-J39</f>
        <v>0</v>
      </c>
      <c r="L37" s="11"/>
    </row>
    <row r="38" s="12" customFormat="true" ht="29.85" hidden="false" customHeight="false" outlineLevel="0" collapsed="false">
      <c r="A38" s="19"/>
      <c r="B38" s="11"/>
      <c r="C38" s="11"/>
      <c r="D38" s="11"/>
      <c r="E38" s="11"/>
      <c r="F38" s="11"/>
      <c r="G38" s="11"/>
      <c r="H38" s="11"/>
      <c r="I38" s="9" t="s">
        <v>135</v>
      </c>
      <c r="J38" s="10" t="n">
        <v>11560.5</v>
      </c>
      <c r="K38" s="11" t="n">
        <v>0</v>
      </c>
      <c r="L38" s="11"/>
    </row>
    <row r="39" customFormat="false" ht="29.85" hidden="false" customHeight="false" outlineLevel="0" collapsed="false">
      <c r="A39" s="19"/>
      <c r="B39" s="11"/>
      <c r="C39" s="11"/>
      <c r="D39" s="11"/>
      <c r="E39" s="11"/>
      <c r="F39" s="11"/>
      <c r="G39" s="11"/>
      <c r="H39" s="11"/>
      <c r="I39" s="20" t="s">
        <v>136</v>
      </c>
      <c r="J39" s="21" t="n">
        <v>11560.5</v>
      </c>
      <c r="K39" s="11" t="n">
        <v>0</v>
      </c>
      <c r="L39" s="11"/>
    </row>
    <row r="40" customFormat="false" ht="30.8" hidden="false" customHeight="false" outlineLevel="0" collapsed="false">
      <c r="A40" s="1" t="s">
        <v>137</v>
      </c>
      <c r="B40" s="1" t="s">
        <v>138</v>
      </c>
      <c r="C40" s="1" t="s">
        <v>67</v>
      </c>
      <c r="D40" s="1" t="s">
        <v>86</v>
      </c>
      <c r="E40" s="1" t="n">
        <v>27790</v>
      </c>
      <c r="F40" s="1" t="n">
        <f aca="false">D40-C40</f>
        <v>4</v>
      </c>
      <c r="G40" s="1" t="n">
        <v>4693.5</v>
      </c>
      <c r="H40" s="1" t="n">
        <f aca="false">F40*G40</f>
        <v>18774</v>
      </c>
      <c r="I40" s="13" t="s">
        <v>139</v>
      </c>
      <c r="J40" s="14" t="n">
        <v>18774</v>
      </c>
      <c r="K40" s="1" t="n">
        <f aca="false">H40-J40</f>
        <v>0</v>
      </c>
      <c r="L40" s="0"/>
    </row>
    <row r="41" customFormat="false" ht="30.8" hidden="false" customHeight="false" outlineLevel="0" collapsed="false">
      <c r="A41" s="1" t="s">
        <v>140</v>
      </c>
      <c r="B41" s="1" t="s">
        <v>141</v>
      </c>
      <c r="C41" s="1" t="s">
        <v>142</v>
      </c>
      <c r="D41" s="1" t="s">
        <v>63</v>
      </c>
      <c r="E41" s="1" t="n">
        <v>13807.5</v>
      </c>
      <c r="F41" s="1" t="n">
        <f aca="false">D41-C41</f>
        <v>2</v>
      </c>
      <c r="G41" s="1" t="n">
        <v>3853.5</v>
      </c>
      <c r="H41" s="1" t="n">
        <f aca="false">F41*G41</f>
        <v>7707</v>
      </c>
      <c r="I41" s="13" t="s">
        <v>143</v>
      </c>
      <c r="J41" s="14" t="n">
        <v>7707</v>
      </c>
      <c r="K41" s="1" t="n">
        <f aca="false">H41-J41</f>
        <v>0</v>
      </c>
      <c r="L41" s="0"/>
    </row>
    <row r="42" customFormat="false" ht="15.9" hidden="false" customHeight="false" outlineLevel="0" collapsed="false">
      <c r="A42" s="1" t="s">
        <v>144</v>
      </c>
      <c r="B42" s="1" t="s">
        <v>145</v>
      </c>
      <c r="C42" s="1" t="s">
        <v>146</v>
      </c>
      <c r="D42" s="1" t="s">
        <v>58</v>
      </c>
      <c r="E42" s="1" t="n">
        <v>11405</v>
      </c>
      <c r="F42" s="1" t="n">
        <f aca="false">D42-C42</f>
        <v>2</v>
      </c>
      <c r="G42" s="1" t="n">
        <v>3853.5</v>
      </c>
      <c r="H42" s="1" t="n">
        <f aca="false">F42*G42</f>
        <v>7707</v>
      </c>
      <c r="I42" s="13" t="s">
        <v>147</v>
      </c>
      <c r="J42" s="14" t="n">
        <v>7707</v>
      </c>
      <c r="K42" s="1" t="n">
        <f aca="false">H42-J42</f>
        <v>0</v>
      </c>
      <c r="L42" s="0"/>
    </row>
    <row r="43" customFormat="false" ht="30.8" hidden="false" customHeight="false" outlineLevel="0" collapsed="false">
      <c r="A43" s="1" t="s">
        <v>148</v>
      </c>
      <c r="B43" s="1" t="s">
        <v>149</v>
      </c>
      <c r="C43" s="1" t="s">
        <v>146</v>
      </c>
      <c r="D43" s="1" t="s">
        <v>150</v>
      </c>
      <c r="E43" s="1" t="n">
        <v>6676.25</v>
      </c>
      <c r="F43" s="1" t="n">
        <f aca="false">D43-C43</f>
        <v>1</v>
      </c>
      <c r="G43" s="1" t="n">
        <v>3853.5</v>
      </c>
      <c r="H43" s="1" t="n">
        <f aca="false">G43*F43</f>
        <v>3853.5</v>
      </c>
      <c r="I43" s="13" t="s">
        <v>151</v>
      </c>
      <c r="J43" s="14" t="n">
        <v>3853.5</v>
      </c>
      <c r="K43" s="1" t="n">
        <f aca="false">H43-J43</f>
        <v>0</v>
      </c>
      <c r="L43" s="0"/>
    </row>
    <row r="44" customFormat="false" ht="30.8" hidden="false" customHeight="false" outlineLevel="0" collapsed="false">
      <c r="A44" s="1" t="s">
        <v>152</v>
      </c>
      <c r="B44" s="1" t="s">
        <v>153</v>
      </c>
      <c r="C44" s="1" t="s">
        <v>34</v>
      </c>
      <c r="D44" s="1" t="s">
        <v>67</v>
      </c>
      <c r="E44" s="1" t="n">
        <v>24662.5</v>
      </c>
      <c r="F44" s="1" t="n">
        <f aca="false">D44-C44</f>
        <v>5</v>
      </c>
      <c r="G44" s="1" t="n">
        <v>3853.5</v>
      </c>
      <c r="H44" s="1" t="n">
        <f aca="false">G44*F44</f>
        <v>19267.5</v>
      </c>
      <c r="I44" s="13" t="s">
        <v>154</v>
      </c>
      <c r="J44" s="14" t="n">
        <v>19267.5</v>
      </c>
      <c r="K44" s="1" t="n">
        <f aca="false">H44-J44</f>
        <v>0</v>
      </c>
      <c r="L44" s="0"/>
    </row>
    <row r="45" customFormat="false" ht="30.8" hidden="false" customHeight="false" outlineLevel="0" collapsed="false">
      <c r="A45" s="1" t="s">
        <v>155</v>
      </c>
      <c r="B45" s="1" t="s">
        <v>156</v>
      </c>
      <c r="C45" s="1" t="s">
        <v>14</v>
      </c>
      <c r="D45" s="1" t="s">
        <v>146</v>
      </c>
      <c r="E45" s="1" t="n">
        <v>14797.5</v>
      </c>
      <c r="F45" s="1" t="n">
        <f aca="false">D45-C45</f>
        <v>3</v>
      </c>
      <c r="G45" s="1" t="n">
        <v>3853.5</v>
      </c>
      <c r="H45" s="1" t="n">
        <f aca="false">G45*F45</f>
        <v>11560.5</v>
      </c>
      <c r="I45" s="13" t="s">
        <v>157</v>
      </c>
      <c r="J45" s="14" t="n">
        <v>11560.5</v>
      </c>
      <c r="K45" s="1" t="n">
        <f aca="false">H45-J45</f>
        <v>0</v>
      </c>
      <c r="L45" s="0"/>
    </row>
    <row r="46" customFormat="false" ht="30.8" hidden="false" customHeight="false" outlineLevel="0" collapsed="false">
      <c r="A46" s="1" t="s">
        <v>158</v>
      </c>
      <c r="B46" s="1" t="s">
        <v>159</v>
      </c>
      <c r="C46" s="1" t="s">
        <v>67</v>
      </c>
      <c r="D46" s="1" t="s">
        <v>39</v>
      </c>
      <c r="E46" s="1" t="n">
        <v>12215</v>
      </c>
      <c r="F46" s="1" t="n">
        <f aca="false">D46-C46</f>
        <v>2</v>
      </c>
      <c r="G46" s="1" t="n">
        <v>3853.5</v>
      </c>
      <c r="H46" s="1" t="n">
        <f aca="false">G46*F46</f>
        <v>7707</v>
      </c>
      <c r="I46" s="13" t="s">
        <v>160</v>
      </c>
      <c r="J46" s="14" t="n">
        <v>7707</v>
      </c>
      <c r="K46" s="1" t="n">
        <f aca="false">H46-J46</f>
        <v>0</v>
      </c>
      <c r="L46" s="0"/>
    </row>
    <row r="47" customFormat="false" ht="15.9" hidden="false" customHeight="false" outlineLevel="0" collapsed="false">
      <c r="A47" s="1" t="s">
        <v>161</v>
      </c>
      <c r="B47" s="1" t="s">
        <v>162</v>
      </c>
      <c r="C47" s="1" t="s">
        <v>74</v>
      </c>
      <c r="D47" s="1" t="s">
        <v>75</v>
      </c>
      <c r="E47" s="1" t="n">
        <v>13895</v>
      </c>
      <c r="F47" s="1" t="n">
        <f aca="false">D47-C47</f>
        <v>2</v>
      </c>
      <c r="G47" s="1" t="n">
        <v>4693.5</v>
      </c>
      <c r="H47" s="1" t="n">
        <f aca="false">G47*F47</f>
        <v>9387</v>
      </c>
      <c r="I47" s="13" t="s">
        <v>163</v>
      </c>
      <c r="J47" s="14" t="n">
        <v>9387</v>
      </c>
      <c r="K47" s="1" t="n">
        <f aca="false">H47-J47</f>
        <v>0</v>
      </c>
      <c r="L47" s="0"/>
    </row>
    <row r="48" s="12" customFormat="true" ht="29.85" hidden="false" customHeight="false" outlineLevel="0" collapsed="false">
      <c r="A48" s="7" t="s">
        <v>164</v>
      </c>
      <c r="B48" s="8" t="s">
        <v>165</v>
      </c>
      <c r="C48" s="8" t="s">
        <v>166</v>
      </c>
      <c r="D48" s="8" t="s">
        <v>142</v>
      </c>
      <c r="E48" s="8" t="n">
        <v>16660.5</v>
      </c>
      <c r="F48" s="8" t="n">
        <v>3</v>
      </c>
      <c r="G48" s="8" t="n">
        <v>3853.5</v>
      </c>
      <c r="H48" s="8" t="n">
        <f aca="false">G48*F48</f>
        <v>11560.5</v>
      </c>
      <c r="I48" s="9" t="s">
        <v>167</v>
      </c>
      <c r="J48" s="10" t="n">
        <v>11560.5</v>
      </c>
      <c r="K48" s="11" t="n">
        <f aca="false">H48+H49-J48-J49</f>
        <v>-100</v>
      </c>
      <c r="L48" s="11"/>
    </row>
    <row r="49" s="12" customFormat="true" ht="29.85" hidden="false" customHeight="false" outlineLevel="0" collapsed="false">
      <c r="A49" s="7"/>
      <c r="B49" s="8"/>
      <c r="C49" s="8"/>
      <c r="D49" s="8"/>
      <c r="E49" s="8"/>
      <c r="F49" s="8" t="n">
        <v>1</v>
      </c>
      <c r="G49" s="8" t="n">
        <v>5000</v>
      </c>
      <c r="H49" s="8" t="n">
        <f aca="false">G49*F49</f>
        <v>5000</v>
      </c>
      <c r="I49" s="9" t="s">
        <v>168</v>
      </c>
      <c r="J49" s="10" t="n">
        <v>5100</v>
      </c>
      <c r="K49" s="11" t="n">
        <v>0</v>
      </c>
      <c r="L49" s="11"/>
    </row>
    <row r="50" customFormat="false" ht="15.9" hidden="false" customHeight="false" outlineLevel="0" collapsed="false">
      <c r="A50" s="1" t="s">
        <v>169</v>
      </c>
      <c r="B50" s="1" t="s">
        <v>170</v>
      </c>
      <c r="C50" s="1" t="s">
        <v>63</v>
      </c>
      <c r="D50" s="1" t="s">
        <v>19</v>
      </c>
      <c r="E50" s="1" t="n">
        <v>27962.5</v>
      </c>
      <c r="F50" s="1" t="n">
        <f aca="false">D50-C50</f>
        <v>5</v>
      </c>
      <c r="G50" s="1" t="n">
        <v>3853.5</v>
      </c>
      <c r="H50" s="1" t="n">
        <f aca="false">G50*F50</f>
        <v>19267.5</v>
      </c>
      <c r="I50" s="13" t="s">
        <v>171</v>
      </c>
      <c r="J50" s="14" t="n">
        <v>19267.5</v>
      </c>
      <c r="K50" s="1" t="n">
        <f aca="false">H50-J50</f>
        <v>0</v>
      </c>
      <c r="L50" s="0"/>
    </row>
    <row r="51" customFormat="false" ht="30.8" hidden="false" customHeight="false" outlineLevel="0" collapsed="false">
      <c r="A51" s="1" t="s">
        <v>172</v>
      </c>
      <c r="B51" s="1" t="s">
        <v>173</v>
      </c>
      <c r="C51" s="1" t="s">
        <v>13</v>
      </c>
      <c r="D51" s="1" t="s">
        <v>20</v>
      </c>
      <c r="E51" s="1" t="n">
        <v>42752.5</v>
      </c>
      <c r="F51" s="1" t="n">
        <f aca="false">D51-C51</f>
        <v>7</v>
      </c>
      <c r="G51" s="1" t="n">
        <v>3853.5</v>
      </c>
      <c r="H51" s="1" t="n">
        <f aca="false">G51*F51</f>
        <v>26974.5</v>
      </c>
      <c r="I51" s="13" t="s">
        <v>174</v>
      </c>
      <c r="J51" s="14" t="n">
        <v>26974.5</v>
      </c>
      <c r="K51" s="1" t="n">
        <f aca="false">H51-J51</f>
        <v>0</v>
      </c>
      <c r="L51" s="0"/>
    </row>
    <row r="52" customFormat="false" ht="30.8" hidden="false" customHeight="false" outlineLevel="0" collapsed="false">
      <c r="A52" s="1" t="s">
        <v>175</v>
      </c>
      <c r="B52" s="1" t="s">
        <v>176</v>
      </c>
      <c r="C52" s="1" t="s">
        <v>19</v>
      </c>
      <c r="D52" s="1" t="s">
        <v>67</v>
      </c>
      <c r="E52" s="1" t="n">
        <v>27290</v>
      </c>
      <c r="F52" s="1" t="n">
        <f aca="false">D52-C52</f>
        <v>4</v>
      </c>
      <c r="G52" s="1" t="n">
        <v>5743.5</v>
      </c>
      <c r="H52" s="1" t="n">
        <f aca="false">G52*F52</f>
        <v>22974</v>
      </c>
      <c r="I52" s="13" t="s">
        <v>177</v>
      </c>
      <c r="J52" s="14" t="n">
        <v>22973.6</v>
      </c>
      <c r="K52" s="1" t="n">
        <f aca="false">H52-J52</f>
        <v>0.400000000001455</v>
      </c>
      <c r="L52" s="0"/>
    </row>
    <row r="53" customFormat="false" ht="30.8" hidden="false" customHeight="false" outlineLevel="0" collapsed="false">
      <c r="A53" s="1" t="s">
        <v>178</v>
      </c>
      <c r="B53" s="1" t="s">
        <v>179</v>
      </c>
      <c r="C53" s="1" t="s">
        <v>180</v>
      </c>
      <c r="D53" s="1" t="s">
        <v>150</v>
      </c>
      <c r="E53" s="1" t="n">
        <v>13645</v>
      </c>
      <c r="F53" s="1" t="n">
        <f aca="false">D53-C53</f>
        <v>2</v>
      </c>
      <c r="G53" s="22" t="n">
        <v>5743.5</v>
      </c>
      <c r="H53" s="1" t="n">
        <f aca="false">G53*F53</f>
        <v>11487</v>
      </c>
      <c r="I53" s="13" t="s">
        <v>181</v>
      </c>
      <c r="J53" s="14" t="n">
        <v>11486.8</v>
      </c>
      <c r="K53" s="1" t="n">
        <f aca="false">H53-J53</f>
        <v>0.200000000000728</v>
      </c>
      <c r="L53" s="0"/>
    </row>
    <row r="54" customFormat="false" ht="30.8" hidden="false" customHeight="false" outlineLevel="0" collapsed="false">
      <c r="A54" s="1" t="s">
        <v>182</v>
      </c>
      <c r="B54" s="1" t="s">
        <v>183</v>
      </c>
      <c r="C54" s="1" t="s">
        <v>20</v>
      </c>
      <c r="D54" s="1" t="s">
        <v>150</v>
      </c>
      <c r="E54" s="1" t="n">
        <v>23441.25</v>
      </c>
      <c r="F54" s="1" t="n">
        <f aca="false">D54-C54</f>
        <v>3</v>
      </c>
      <c r="G54" s="22" t="n">
        <v>3853.5</v>
      </c>
      <c r="H54" s="1" t="n">
        <f aca="false">G54*F54</f>
        <v>11560.5</v>
      </c>
      <c r="I54" s="13" t="s">
        <v>184</v>
      </c>
      <c r="J54" s="14" t="n">
        <v>11560.5</v>
      </c>
      <c r="K54" s="1" t="n">
        <f aca="false">H54-J54</f>
        <v>0</v>
      </c>
      <c r="L54" s="0"/>
    </row>
    <row r="55" customFormat="false" ht="30.8" hidden="false" customHeight="false" outlineLevel="0" collapsed="false">
      <c r="A55" s="1" t="s">
        <v>185</v>
      </c>
      <c r="B55" s="1" t="s">
        <v>186</v>
      </c>
      <c r="C55" s="1" t="s">
        <v>133</v>
      </c>
      <c r="D55" s="1" t="s">
        <v>58</v>
      </c>
      <c r="E55" s="1" t="n">
        <v>71752.5</v>
      </c>
      <c r="F55" s="1" t="n">
        <f aca="false">D55-C55</f>
        <v>9</v>
      </c>
      <c r="G55" s="22" t="n">
        <v>3853.5</v>
      </c>
      <c r="H55" s="1" t="n">
        <f aca="false">G55*F55</f>
        <v>34681.5</v>
      </c>
      <c r="I55" s="13" t="s">
        <v>187</v>
      </c>
      <c r="J55" s="14" t="n">
        <v>34681.5</v>
      </c>
      <c r="K55" s="1" t="n">
        <f aca="false">H55-J55</f>
        <v>0</v>
      </c>
      <c r="L55" s="0"/>
    </row>
    <row r="56" customFormat="false" ht="30.8" hidden="false" customHeight="false" outlineLevel="0" collapsed="false">
      <c r="A56" s="1" t="s">
        <v>188</v>
      </c>
      <c r="B56" s="1" t="s">
        <v>189</v>
      </c>
      <c r="C56" s="1" t="s">
        <v>19</v>
      </c>
      <c r="D56" s="1" t="s">
        <v>119</v>
      </c>
      <c r="E56" s="1" t="n">
        <v>20711.25</v>
      </c>
      <c r="F56" s="1" t="n">
        <f aca="false">D56-C56</f>
        <v>3</v>
      </c>
      <c r="G56" s="22" t="n">
        <v>3853.5</v>
      </c>
      <c r="H56" s="1" t="n">
        <f aca="false">G56*F56</f>
        <v>11560.5</v>
      </c>
      <c r="I56" s="13" t="s">
        <v>190</v>
      </c>
      <c r="J56" s="14" t="n">
        <v>11560.5</v>
      </c>
      <c r="K56" s="1" t="n">
        <f aca="false">H56-J56</f>
        <v>0</v>
      </c>
      <c r="L56" s="0"/>
    </row>
    <row r="57" customFormat="false" ht="30.8" hidden="false" customHeight="false" outlineLevel="0" collapsed="false">
      <c r="A57" s="1" t="s">
        <v>191</v>
      </c>
      <c r="B57" s="1" t="s">
        <v>192</v>
      </c>
      <c r="C57" s="1" t="s">
        <v>74</v>
      </c>
      <c r="D57" s="1" t="s">
        <v>75</v>
      </c>
      <c r="E57" s="1" t="n">
        <v>9865</v>
      </c>
      <c r="F57" s="1" t="n">
        <f aca="false">D57-C57</f>
        <v>2</v>
      </c>
      <c r="G57" s="22" t="n">
        <v>3853.5</v>
      </c>
      <c r="H57" s="1" t="n">
        <f aca="false">G57*F57</f>
        <v>7707</v>
      </c>
      <c r="I57" s="13" t="s">
        <v>193</v>
      </c>
      <c r="J57" s="14" t="n">
        <v>7707</v>
      </c>
      <c r="K57" s="1" t="n">
        <f aca="false">H57-J57</f>
        <v>0</v>
      </c>
      <c r="L57" s="0"/>
    </row>
    <row r="58" customFormat="false" ht="30.8" hidden="false" customHeight="false" outlineLevel="0" collapsed="false">
      <c r="A58" s="1" t="s">
        <v>194</v>
      </c>
      <c r="B58" s="1" t="s">
        <v>195</v>
      </c>
      <c r="C58" s="1" t="s">
        <v>133</v>
      </c>
      <c r="D58" s="1" t="s">
        <v>20</v>
      </c>
      <c r="E58" s="1" t="n">
        <v>33381.25</v>
      </c>
      <c r="F58" s="1" t="n">
        <f aca="false">D58-C58</f>
        <v>5</v>
      </c>
      <c r="G58" s="22" t="n">
        <v>3853.5</v>
      </c>
      <c r="H58" s="1" t="n">
        <f aca="false">G58*F58</f>
        <v>19267.5</v>
      </c>
      <c r="I58" s="13" t="s">
        <v>196</v>
      </c>
      <c r="J58" s="14" t="n">
        <v>19267.5</v>
      </c>
      <c r="K58" s="1" t="n">
        <f aca="false">H58-J58</f>
        <v>0</v>
      </c>
      <c r="L58" s="0"/>
    </row>
    <row r="59" customFormat="false" ht="30.8" hidden="false" customHeight="false" outlineLevel="0" collapsed="false">
      <c r="A59" s="1" t="s">
        <v>197</v>
      </c>
      <c r="B59" s="1" t="s">
        <v>195</v>
      </c>
      <c r="C59" s="1" t="s">
        <v>146</v>
      </c>
      <c r="D59" s="1" t="s">
        <v>59</v>
      </c>
      <c r="E59" s="1" t="n">
        <v>24430</v>
      </c>
      <c r="F59" s="1" t="n">
        <f aca="false">D59-C59</f>
        <v>4</v>
      </c>
      <c r="G59" s="22" t="n">
        <v>3853.5</v>
      </c>
      <c r="H59" s="1" t="n">
        <f aca="false">G59*F59</f>
        <v>15414</v>
      </c>
      <c r="I59" s="13" t="s">
        <v>198</v>
      </c>
      <c r="J59" s="14" t="n">
        <v>15414</v>
      </c>
      <c r="K59" s="1" t="n">
        <f aca="false">H59-J59</f>
        <v>0</v>
      </c>
      <c r="L59" s="0"/>
    </row>
    <row r="60" s="12" customFormat="true" ht="29.85" hidden="false" customHeight="false" outlineLevel="0" collapsed="false">
      <c r="A60" s="7" t="s">
        <v>199</v>
      </c>
      <c r="B60" s="11" t="s">
        <v>200</v>
      </c>
      <c r="C60" s="11" t="s">
        <v>19</v>
      </c>
      <c r="D60" s="11" t="s">
        <v>35</v>
      </c>
      <c r="E60" s="11" t="n">
        <v>68225</v>
      </c>
      <c r="F60" s="11" t="n">
        <f aca="false">D60-C60</f>
        <v>5</v>
      </c>
      <c r="G60" s="8" t="n">
        <v>5743.5</v>
      </c>
      <c r="H60" s="11" t="n">
        <f aca="false">(G60*F60)*2</f>
        <v>57435</v>
      </c>
      <c r="I60" s="9" t="s">
        <v>201</v>
      </c>
      <c r="J60" s="10" t="n">
        <v>28717</v>
      </c>
      <c r="K60" s="11" t="n">
        <f aca="false">H60-J60-J61</f>
        <v>1</v>
      </c>
      <c r="L60" s="11"/>
    </row>
    <row r="61" s="12" customFormat="true" ht="29.85" hidden="false" customHeight="false" outlineLevel="0" collapsed="false">
      <c r="A61" s="7"/>
      <c r="B61" s="11"/>
      <c r="C61" s="11"/>
      <c r="D61" s="11"/>
      <c r="E61" s="11"/>
      <c r="F61" s="11"/>
      <c r="G61" s="8"/>
      <c r="H61" s="11"/>
      <c r="I61" s="9" t="s">
        <v>202</v>
      </c>
      <c r="J61" s="10" t="n">
        <v>28717</v>
      </c>
      <c r="K61" s="11" t="n">
        <v>0</v>
      </c>
      <c r="L61" s="11"/>
    </row>
    <row r="62" customFormat="false" ht="30.8" hidden="false" customHeight="false" outlineLevel="0" collapsed="false">
      <c r="A62" s="1" t="s">
        <v>203</v>
      </c>
      <c r="B62" s="1" t="s">
        <v>204</v>
      </c>
      <c r="C62" s="1" t="s">
        <v>142</v>
      </c>
      <c r="D62" s="1" t="s">
        <v>63</v>
      </c>
      <c r="E62" s="1" t="n">
        <v>9865</v>
      </c>
      <c r="F62" s="1" t="n">
        <f aca="false">D62-C62</f>
        <v>2</v>
      </c>
      <c r="G62" s="22" t="n">
        <v>3853.5</v>
      </c>
      <c r="H62" s="1" t="n">
        <f aca="false">G62*F62</f>
        <v>7707</v>
      </c>
      <c r="I62" s="13" t="s">
        <v>205</v>
      </c>
      <c r="J62" s="14" t="n">
        <v>7707</v>
      </c>
      <c r="K62" s="1" t="n">
        <f aca="false">H62-J62</f>
        <v>0</v>
      </c>
      <c r="L62" s="0"/>
    </row>
    <row r="63" customFormat="false" ht="15.9" hidden="false" customHeight="false" outlineLevel="0" collapsed="false">
      <c r="A63" s="1" t="s">
        <v>206</v>
      </c>
      <c r="B63" s="1" t="s">
        <v>204</v>
      </c>
      <c r="C63" s="1" t="s">
        <v>86</v>
      </c>
      <c r="D63" s="1" t="s">
        <v>207</v>
      </c>
      <c r="E63" s="1" t="n">
        <v>13645</v>
      </c>
      <c r="F63" s="1" t="n">
        <f aca="false">D63-C63</f>
        <v>2</v>
      </c>
      <c r="G63" s="22" t="n">
        <v>5743.5</v>
      </c>
      <c r="H63" s="1" t="n">
        <f aca="false">G63*F63</f>
        <v>11487</v>
      </c>
      <c r="I63" s="13" t="s">
        <v>208</v>
      </c>
      <c r="J63" s="14" t="n">
        <v>11486.8</v>
      </c>
      <c r="K63" s="1" t="n">
        <f aca="false">H63-J63</f>
        <v>0.200000000000728</v>
      </c>
      <c r="L63" s="0"/>
    </row>
    <row r="64" customFormat="false" ht="30.8" hidden="false" customHeight="false" outlineLevel="0" collapsed="false">
      <c r="A64" s="1" t="s">
        <v>209</v>
      </c>
      <c r="B64" s="1" t="s">
        <v>210</v>
      </c>
      <c r="C64" s="1" t="s">
        <v>133</v>
      </c>
      <c r="D64" s="1" t="s">
        <v>20</v>
      </c>
      <c r="E64" s="1" t="n">
        <v>24662.5</v>
      </c>
      <c r="F64" s="1" t="n">
        <f aca="false">D64-C64</f>
        <v>5</v>
      </c>
      <c r="G64" s="22" t="n">
        <v>3853.5</v>
      </c>
      <c r="H64" s="1" t="n">
        <f aca="false">G64*F64</f>
        <v>19267.5</v>
      </c>
      <c r="I64" s="13" t="s">
        <v>211</v>
      </c>
      <c r="J64" s="14" t="n">
        <v>19267.5</v>
      </c>
      <c r="K64" s="1" t="n">
        <f aca="false">H64-J64</f>
        <v>0</v>
      </c>
      <c r="L64" s="0"/>
    </row>
    <row r="65" s="23" customFormat="true" ht="30.8" hidden="false" customHeight="false" outlineLevel="0" collapsed="false">
      <c r="A65" s="1" t="s">
        <v>212</v>
      </c>
      <c r="B65" s="1" t="s">
        <v>213</v>
      </c>
      <c r="C65" s="1" t="s">
        <v>180</v>
      </c>
      <c r="D65" s="1" t="s">
        <v>146</v>
      </c>
      <c r="E65" s="1" t="n">
        <v>4932.5</v>
      </c>
      <c r="F65" s="1" t="n">
        <f aca="false">D65-C65</f>
        <v>1</v>
      </c>
      <c r="G65" s="22" t="n">
        <v>3853.5</v>
      </c>
      <c r="H65" s="1" t="n">
        <f aca="false">G65*F65</f>
        <v>3853.5</v>
      </c>
      <c r="I65" s="13" t="s">
        <v>214</v>
      </c>
      <c r="J65" s="14" t="n">
        <v>3853.5</v>
      </c>
      <c r="K65" s="1" t="n">
        <f aca="false">H65-J65</f>
        <v>0</v>
      </c>
      <c r="L65" s="1"/>
      <c r="M65" s="0"/>
      <c r="N65" s="0"/>
      <c r="O65" s="0"/>
      <c r="P65" s="0"/>
      <c r="Q65" s="0"/>
      <c r="R65" s="0"/>
      <c r="S65" s="0"/>
      <c r="T65" s="0"/>
      <c r="U65" s="0"/>
      <c r="V65" s="0"/>
      <c r="AMI65" s="0"/>
      <c r="AMJ65" s="0"/>
    </row>
    <row r="66" customFormat="false" ht="30.8" hidden="false" customHeight="false" outlineLevel="0" collapsed="false">
      <c r="A66" s="1" t="s">
        <v>215</v>
      </c>
      <c r="B66" s="1" t="s">
        <v>216</v>
      </c>
      <c r="C66" s="1" t="s">
        <v>51</v>
      </c>
      <c r="D66" s="1" t="s">
        <v>14</v>
      </c>
      <c r="E66" s="1" t="n">
        <v>9865</v>
      </c>
      <c r="F66" s="1" t="n">
        <f aca="false">D66-C66</f>
        <v>2</v>
      </c>
      <c r="G66" s="22" t="n">
        <v>3853.5</v>
      </c>
      <c r="H66" s="1" t="n">
        <f aca="false">G66*F66</f>
        <v>7707</v>
      </c>
      <c r="I66" s="13" t="s">
        <v>217</v>
      </c>
      <c r="J66" s="14" t="n">
        <v>7707</v>
      </c>
      <c r="K66" s="1" t="n">
        <f aca="false">H66-J66</f>
        <v>0</v>
      </c>
      <c r="L66" s="0"/>
    </row>
    <row r="67" customFormat="false" ht="30.8" hidden="false" customHeight="false" outlineLevel="0" collapsed="false">
      <c r="A67" s="1" t="s">
        <v>218</v>
      </c>
      <c r="B67" s="1" t="s">
        <v>219</v>
      </c>
      <c r="C67" s="1" t="s">
        <v>51</v>
      </c>
      <c r="D67" s="1" t="s">
        <v>14</v>
      </c>
      <c r="E67" s="1" t="n">
        <v>9865</v>
      </c>
      <c r="F67" s="1" t="n">
        <f aca="false">D67-C67</f>
        <v>2</v>
      </c>
      <c r="G67" s="22" t="n">
        <v>3853.5</v>
      </c>
      <c r="H67" s="1" t="n">
        <f aca="false">G67*F67</f>
        <v>7707</v>
      </c>
      <c r="I67" s="13" t="s">
        <v>220</v>
      </c>
      <c r="J67" s="14" t="n">
        <v>7707</v>
      </c>
      <c r="K67" s="1" t="n">
        <f aca="false">H67-J67</f>
        <v>0</v>
      </c>
      <c r="L67" s="0"/>
    </row>
    <row r="68" customFormat="false" ht="15.9" hidden="false" customHeight="false" outlineLevel="0" collapsed="false">
      <c r="A68" s="1" t="s">
        <v>221</v>
      </c>
      <c r="B68" s="1" t="s">
        <v>222</v>
      </c>
      <c r="C68" s="1" t="s">
        <v>19</v>
      </c>
      <c r="D68" s="1" t="s">
        <v>14</v>
      </c>
      <c r="E68" s="1" t="n">
        <v>79397.5</v>
      </c>
      <c r="F68" s="1" t="n">
        <f aca="false">D68-C68</f>
        <v>13</v>
      </c>
      <c r="G68" s="22" t="n">
        <v>3853.5</v>
      </c>
      <c r="H68" s="1" t="n">
        <f aca="false">G68*F68</f>
        <v>50095.5</v>
      </c>
      <c r="I68" s="13" t="s">
        <v>223</v>
      </c>
      <c r="J68" s="14" t="n">
        <v>50095.5</v>
      </c>
      <c r="K68" s="1" t="n">
        <f aca="false">H68-J68</f>
        <v>0</v>
      </c>
      <c r="L68" s="0"/>
    </row>
    <row r="69" customFormat="false" ht="15.9" hidden="false" customHeight="false" outlineLevel="0" collapsed="false">
      <c r="A69" s="1" t="s">
        <v>224</v>
      </c>
      <c r="B69" s="1" t="s">
        <v>225</v>
      </c>
      <c r="C69" s="1" t="s">
        <v>133</v>
      </c>
      <c r="D69" s="1" t="s">
        <v>180</v>
      </c>
      <c r="E69" s="1" t="n">
        <v>36645</v>
      </c>
      <c r="F69" s="1" t="n">
        <f aca="false">D69-C69</f>
        <v>6</v>
      </c>
      <c r="G69" s="22" t="n">
        <v>3853.5</v>
      </c>
      <c r="H69" s="1" t="n">
        <f aca="false">G69*F69</f>
        <v>23121</v>
      </c>
      <c r="I69" s="13" t="s">
        <v>226</v>
      </c>
      <c r="J69" s="14" t="n">
        <v>23121</v>
      </c>
      <c r="K69" s="1" t="n">
        <f aca="false">H69-J69</f>
        <v>0</v>
      </c>
      <c r="L69" s="0"/>
    </row>
    <row r="70" customFormat="false" ht="15.9" hidden="false" customHeight="false" outlineLevel="0" collapsed="false">
      <c r="A70" s="22" t="s">
        <v>227</v>
      </c>
      <c r="B70" s="22" t="s">
        <v>228</v>
      </c>
      <c r="C70" s="22" t="s">
        <v>20</v>
      </c>
      <c r="D70" s="22" t="s">
        <v>150</v>
      </c>
      <c r="E70" s="22" t="n">
        <v>19627.5</v>
      </c>
      <c r="F70" s="22" t="n">
        <f aca="false">D70-C70</f>
        <v>3</v>
      </c>
      <c r="G70" s="22" t="n">
        <v>4693.5</v>
      </c>
      <c r="H70" s="22" t="n">
        <f aca="false">G70*F70</f>
        <v>14080.5</v>
      </c>
      <c r="I70" s="13" t="s">
        <v>229</v>
      </c>
      <c r="J70" s="14" t="n">
        <v>14080.5</v>
      </c>
      <c r="K70" s="1" t="n">
        <f aca="false">H70-J70</f>
        <v>0</v>
      </c>
      <c r="L70" s="0"/>
    </row>
    <row r="71" s="23" customFormat="true" ht="15.9" hidden="false" customHeight="false" outlineLevel="0" collapsed="false">
      <c r="A71" s="1" t="s">
        <v>230</v>
      </c>
      <c r="B71" s="1" t="s">
        <v>231</v>
      </c>
      <c r="C71" s="1" t="s">
        <v>150</v>
      </c>
      <c r="D71" s="1" t="s">
        <v>232</v>
      </c>
      <c r="E71" s="1" t="n">
        <v>11405</v>
      </c>
      <c r="F71" s="1" t="n">
        <f aca="false">D71-C71</f>
        <v>2</v>
      </c>
      <c r="G71" s="22" t="n">
        <v>3853.5</v>
      </c>
      <c r="H71" s="1" t="n">
        <f aca="false">G71*F71</f>
        <v>7707</v>
      </c>
      <c r="I71" s="13" t="s">
        <v>233</v>
      </c>
      <c r="J71" s="14" t="n">
        <v>7707</v>
      </c>
      <c r="K71" s="1" t="n">
        <f aca="false">H71-J71</f>
        <v>0</v>
      </c>
      <c r="L71" s="1"/>
      <c r="M71" s="0"/>
      <c r="N71" s="0"/>
      <c r="O71" s="0"/>
      <c r="P71" s="0"/>
      <c r="Q71" s="0"/>
      <c r="R71" s="0"/>
      <c r="S71" s="0"/>
      <c r="T71" s="0"/>
      <c r="U71" s="0"/>
      <c r="V71" s="0"/>
      <c r="AMI71" s="0"/>
      <c r="AMJ71" s="0"/>
    </row>
    <row r="72" s="12" customFormat="true" ht="29.85" hidden="false" customHeight="false" outlineLevel="0" collapsed="false">
      <c r="A72" s="7" t="s">
        <v>234</v>
      </c>
      <c r="B72" s="11" t="s">
        <v>235</v>
      </c>
      <c r="C72" s="11" t="s">
        <v>75</v>
      </c>
      <c r="D72" s="11" t="s">
        <v>119</v>
      </c>
      <c r="E72" s="11" t="n">
        <v>49325</v>
      </c>
      <c r="F72" s="11" t="n">
        <f aca="false">D72-C72</f>
        <v>5</v>
      </c>
      <c r="G72" s="8" t="n">
        <v>3853.5</v>
      </c>
      <c r="H72" s="11" t="n">
        <f aca="false">(G72*F72)*2</f>
        <v>38535</v>
      </c>
      <c r="I72" s="9" t="s">
        <v>236</v>
      </c>
      <c r="J72" s="10" t="n">
        <v>19267.5</v>
      </c>
      <c r="K72" s="11" t="n">
        <f aca="false">H72-J72-J73</f>
        <v>0</v>
      </c>
      <c r="L72" s="11"/>
    </row>
    <row r="73" s="12" customFormat="true" ht="29.85" hidden="false" customHeight="false" outlineLevel="0" collapsed="false">
      <c r="A73" s="7"/>
      <c r="B73" s="11"/>
      <c r="C73" s="11"/>
      <c r="D73" s="11"/>
      <c r="E73" s="11"/>
      <c r="F73" s="11"/>
      <c r="G73" s="8"/>
      <c r="H73" s="11"/>
      <c r="I73" s="9" t="s">
        <v>237</v>
      </c>
      <c r="J73" s="10" t="n">
        <v>19267.5</v>
      </c>
      <c r="K73" s="11" t="n">
        <v>0</v>
      </c>
      <c r="L73" s="11"/>
    </row>
    <row r="74" customFormat="false" ht="15.9" hidden="false" customHeight="false" outlineLevel="0" collapsed="false">
      <c r="A74" s="1" t="s">
        <v>238</v>
      </c>
      <c r="B74" s="1" t="s">
        <v>239</v>
      </c>
      <c r="C74" s="1" t="s">
        <v>24</v>
      </c>
      <c r="D74" s="1" t="s">
        <v>19</v>
      </c>
      <c r="E74" s="1" t="n">
        <v>23441.25</v>
      </c>
      <c r="F74" s="1" t="n">
        <f aca="false">D74-C74</f>
        <v>3</v>
      </c>
      <c r="G74" s="22" t="n">
        <v>3853.5</v>
      </c>
      <c r="H74" s="1" t="n">
        <f aca="false">G74*F74</f>
        <v>11560.5</v>
      </c>
      <c r="I74" s="13" t="s">
        <v>240</v>
      </c>
      <c r="J74" s="14" t="n">
        <v>11010</v>
      </c>
      <c r="K74" s="1" t="n">
        <f aca="false">H74-J74</f>
        <v>550.5</v>
      </c>
      <c r="L74" s="0"/>
    </row>
    <row r="75" customFormat="false" ht="30.8" hidden="false" customHeight="false" outlineLevel="0" collapsed="false">
      <c r="A75" s="1" t="s">
        <v>241</v>
      </c>
      <c r="B75" s="1" t="s">
        <v>242</v>
      </c>
      <c r="C75" s="1" t="s">
        <v>51</v>
      </c>
      <c r="D75" s="1" t="s">
        <v>14</v>
      </c>
      <c r="E75" s="1" t="n">
        <v>9865</v>
      </c>
      <c r="F75" s="1" t="n">
        <f aca="false">D75-C75</f>
        <v>2</v>
      </c>
      <c r="G75" s="22" t="n">
        <v>3853.5</v>
      </c>
      <c r="H75" s="1" t="n">
        <f aca="false">G75*F75</f>
        <v>7707</v>
      </c>
      <c r="I75" s="13" t="s">
        <v>243</v>
      </c>
      <c r="J75" s="14" t="n">
        <v>7707</v>
      </c>
      <c r="K75" s="1" t="n">
        <f aca="false">H75-J75</f>
        <v>0</v>
      </c>
      <c r="L75" s="0"/>
    </row>
    <row r="76" s="23" customFormat="true" ht="30.8" hidden="false" customHeight="false" outlineLevel="0" collapsed="false">
      <c r="A76" s="1" t="s">
        <v>244</v>
      </c>
      <c r="B76" s="1" t="s">
        <v>245</v>
      </c>
      <c r="C76" s="1" t="s">
        <v>82</v>
      </c>
      <c r="D76" s="1" t="s">
        <v>13</v>
      </c>
      <c r="E76" s="1" t="n">
        <v>36645</v>
      </c>
      <c r="F76" s="1" t="n">
        <f aca="false">D76-C76</f>
        <v>6</v>
      </c>
      <c r="G76" s="22" t="n">
        <v>3853.5</v>
      </c>
      <c r="H76" s="1" t="n">
        <f aca="false">G76*F76</f>
        <v>23121</v>
      </c>
      <c r="I76" s="13" t="s">
        <v>246</v>
      </c>
      <c r="J76" s="14" t="n">
        <v>23121</v>
      </c>
      <c r="K76" s="1" t="n">
        <f aca="false">H76-J76</f>
        <v>0</v>
      </c>
      <c r="L76" s="1"/>
      <c r="M76" s="0"/>
      <c r="N76" s="0"/>
      <c r="O76" s="0"/>
      <c r="P76" s="0"/>
      <c r="Q76" s="0"/>
      <c r="R76" s="0"/>
      <c r="S76" s="0"/>
      <c r="T76" s="0"/>
      <c r="U76" s="0"/>
      <c r="V76" s="0"/>
      <c r="AMI76" s="0"/>
      <c r="AMJ76" s="0"/>
    </row>
    <row r="77" customFormat="false" ht="15.9" hidden="false" customHeight="false" outlineLevel="0" collapsed="false">
      <c r="A77" s="1" t="s">
        <v>247</v>
      </c>
      <c r="B77" s="1" t="s">
        <v>248</v>
      </c>
      <c r="C77" s="1" t="s">
        <v>119</v>
      </c>
      <c r="D77" s="1" t="s">
        <v>39</v>
      </c>
      <c r="E77" s="1" t="n">
        <v>19627.5</v>
      </c>
      <c r="F77" s="1" t="n">
        <f aca="false">D77-C77</f>
        <v>3</v>
      </c>
      <c r="G77" s="22" t="n">
        <v>4693.5</v>
      </c>
      <c r="H77" s="1" t="n">
        <f aca="false">G77*F77</f>
        <v>14080.5</v>
      </c>
      <c r="I77" s="13" t="s">
        <v>249</v>
      </c>
      <c r="J77" s="14" t="n">
        <v>14080.5</v>
      </c>
      <c r="K77" s="1" t="n">
        <f aca="false">H77-J77</f>
        <v>0</v>
      </c>
      <c r="L77" s="0"/>
    </row>
    <row r="78" s="23" customFormat="true" ht="30.8" hidden="false" customHeight="false" outlineLevel="0" collapsed="false">
      <c r="A78" s="1" t="s">
        <v>250</v>
      </c>
      <c r="B78" s="1" t="s">
        <v>251</v>
      </c>
      <c r="C78" s="1" t="s">
        <v>142</v>
      </c>
      <c r="D78" s="1" t="s">
        <v>74</v>
      </c>
      <c r="E78" s="1" t="n">
        <v>18322.5</v>
      </c>
      <c r="F78" s="1" t="n">
        <f aca="false">D78-C78</f>
        <v>3</v>
      </c>
      <c r="G78" s="22" t="n">
        <v>3853.5</v>
      </c>
      <c r="H78" s="1" t="n">
        <f aca="false">G78*F78</f>
        <v>11560.5</v>
      </c>
      <c r="I78" s="13" t="s">
        <v>252</v>
      </c>
      <c r="J78" s="14" t="n">
        <v>11560.5</v>
      </c>
      <c r="K78" s="1" t="n">
        <f aca="false">H78-J78</f>
        <v>0</v>
      </c>
      <c r="L78" s="1"/>
      <c r="M78" s="0"/>
      <c r="N78" s="0"/>
      <c r="O78" s="0"/>
      <c r="P78" s="0"/>
      <c r="Q78" s="0"/>
      <c r="R78" s="0"/>
      <c r="S78" s="0"/>
      <c r="T78" s="0"/>
      <c r="U78" s="0"/>
      <c r="V78" s="0"/>
      <c r="AMI78" s="0"/>
      <c r="AMJ78" s="0"/>
    </row>
    <row r="79" s="18" customFormat="true" ht="29.85" hidden="false" customHeight="false" outlineLevel="0" collapsed="false">
      <c r="A79" s="15" t="s">
        <v>253</v>
      </c>
      <c r="B79" s="15" t="s">
        <v>254</v>
      </c>
      <c r="C79" s="15" t="s">
        <v>43</v>
      </c>
      <c r="D79" s="15" t="s">
        <v>29</v>
      </c>
      <c r="E79" s="15" t="n">
        <v>26805</v>
      </c>
      <c r="F79" s="15" t="n">
        <f aca="false">D79-C79</f>
        <v>4</v>
      </c>
      <c r="G79" s="15" t="n">
        <v>3670</v>
      </c>
      <c r="H79" s="15" t="n">
        <f aca="false">G79*F79</f>
        <v>14680</v>
      </c>
      <c r="I79" s="16" t="s">
        <v>255</v>
      </c>
      <c r="J79" s="17" t="n">
        <v>14680</v>
      </c>
      <c r="K79" s="15" t="n">
        <f aca="false">H79-J79</f>
        <v>0</v>
      </c>
      <c r="L79" s="15"/>
    </row>
    <row r="80" customFormat="false" ht="30.8" hidden="false" customHeight="false" outlineLevel="0" collapsed="false">
      <c r="A80" s="1" t="s">
        <v>256</v>
      </c>
      <c r="B80" s="1" t="s">
        <v>257</v>
      </c>
      <c r="C80" s="1" t="s">
        <v>39</v>
      </c>
      <c r="D80" s="1" t="s">
        <v>86</v>
      </c>
      <c r="E80" s="1" t="n">
        <v>9865</v>
      </c>
      <c r="F80" s="1" t="n">
        <f aca="false">D80-C80</f>
        <v>2</v>
      </c>
      <c r="G80" s="22" t="n">
        <v>3853.5</v>
      </c>
      <c r="H80" s="1" t="n">
        <f aca="false">G80*F80</f>
        <v>7707</v>
      </c>
      <c r="I80" s="13" t="s">
        <v>258</v>
      </c>
      <c r="J80" s="14" t="n">
        <v>7707</v>
      </c>
      <c r="K80" s="1" t="n">
        <f aca="false">H80-J80</f>
        <v>0</v>
      </c>
      <c r="L80" s="0"/>
    </row>
    <row r="81" s="12" customFormat="true" ht="29.85" hidden="false" customHeight="false" outlineLevel="0" collapsed="false">
      <c r="A81" s="7" t="s">
        <v>259</v>
      </c>
      <c r="B81" s="11" t="s">
        <v>260</v>
      </c>
      <c r="C81" s="11" t="s">
        <v>82</v>
      </c>
      <c r="D81" s="11" t="s">
        <v>86</v>
      </c>
      <c r="E81" s="11" t="n">
        <v>93467.5</v>
      </c>
      <c r="F81" s="11" t="n">
        <f aca="false">D81-C81</f>
        <v>7</v>
      </c>
      <c r="G81" s="8" t="n">
        <v>3853.5</v>
      </c>
      <c r="H81" s="11" t="n">
        <f aca="false">(G81*F81)*2</f>
        <v>53949</v>
      </c>
      <c r="I81" s="9" t="s">
        <v>261</v>
      </c>
      <c r="J81" s="10" t="n">
        <v>26974.5</v>
      </c>
      <c r="K81" s="11" t="n">
        <f aca="false">H81-J81-J82</f>
        <v>0</v>
      </c>
      <c r="L81" s="11"/>
    </row>
    <row r="82" s="12" customFormat="true" ht="29.85" hidden="false" customHeight="false" outlineLevel="0" collapsed="false">
      <c r="A82" s="7"/>
      <c r="B82" s="11"/>
      <c r="C82" s="11"/>
      <c r="D82" s="11"/>
      <c r="E82" s="11"/>
      <c r="F82" s="11"/>
      <c r="G82" s="8"/>
      <c r="H82" s="11"/>
      <c r="I82" s="9" t="s">
        <v>262</v>
      </c>
      <c r="J82" s="10" t="n">
        <v>26974.5</v>
      </c>
      <c r="K82" s="11" t="n">
        <v>0</v>
      </c>
      <c r="L82" s="11"/>
    </row>
    <row r="83" customFormat="false" ht="30.8" hidden="false" customHeight="false" outlineLevel="0" collapsed="false">
      <c r="A83" s="1" t="s">
        <v>263</v>
      </c>
      <c r="B83" s="1" t="s">
        <v>264</v>
      </c>
      <c r="C83" s="1" t="s">
        <v>207</v>
      </c>
      <c r="D83" s="1" t="s">
        <v>150</v>
      </c>
      <c r="E83" s="1" t="n">
        <v>57015</v>
      </c>
      <c r="F83" s="1" t="n">
        <f aca="false">D83-C83</f>
        <v>7</v>
      </c>
      <c r="G83" s="22" t="n">
        <v>3853.5</v>
      </c>
      <c r="H83" s="1" t="n">
        <f aca="false">G83*F83</f>
        <v>26974.5</v>
      </c>
      <c r="I83" s="13" t="s">
        <v>265</v>
      </c>
      <c r="J83" s="14" t="n">
        <v>26974.5</v>
      </c>
      <c r="K83" s="1" t="n">
        <f aca="false">H83-J83</f>
        <v>0</v>
      </c>
      <c r="L83" s="0"/>
    </row>
    <row r="84" s="12" customFormat="true" ht="29.85" hidden="false" customHeight="false" outlineLevel="0" collapsed="false">
      <c r="A84" s="7" t="s">
        <v>266</v>
      </c>
      <c r="B84" s="11" t="s">
        <v>267</v>
      </c>
      <c r="C84" s="11" t="s">
        <v>51</v>
      </c>
      <c r="D84" s="11" t="s">
        <v>14</v>
      </c>
      <c r="E84" s="11" t="n">
        <v>9865</v>
      </c>
      <c r="F84" s="11" t="n">
        <f aca="false">D84-C84</f>
        <v>2</v>
      </c>
      <c r="G84" s="8" t="n">
        <v>3853.5</v>
      </c>
      <c r="H84" s="11" t="n">
        <f aca="false">G84*F84</f>
        <v>7707</v>
      </c>
      <c r="I84" s="9" t="s">
        <v>268</v>
      </c>
      <c r="J84" s="10" t="n">
        <v>7707</v>
      </c>
      <c r="K84" s="11" t="n">
        <f aca="false">H84-J84-J85</f>
        <v>-7707</v>
      </c>
      <c r="L84" s="11"/>
    </row>
    <row r="85" s="12" customFormat="true" ht="29.85" hidden="false" customHeight="false" outlineLevel="0" collapsed="false">
      <c r="A85" s="7"/>
      <c r="B85" s="11"/>
      <c r="C85" s="11"/>
      <c r="D85" s="11"/>
      <c r="E85" s="11"/>
      <c r="F85" s="11"/>
      <c r="G85" s="8"/>
      <c r="H85" s="11"/>
      <c r="I85" s="9" t="s">
        <v>269</v>
      </c>
      <c r="J85" s="10" t="n">
        <v>7707</v>
      </c>
      <c r="K85" s="11" t="n">
        <v>0</v>
      </c>
      <c r="L85" s="11"/>
    </row>
    <row r="86" s="23" customFormat="true" ht="30.8" hidden="false" customHeight="false" outlineLevel="0" collapsed="false">
      <c r="A86" s="1" t="s">
        <v>270</v>
      </c>
      <c r="B86" s="1" t="s">
        <v>271</v>
      </c>
      <c r="C86" s="1" t="s">
        <v>82</v>
      </c>
      <c r="D86" s="1" t="s">
        <v>67</v>
      </c>
      <c r="E86" s="1" t="n">
        <v>18322.5</v>
      </c>
      <c r="F86" s="1" t="n">
        <f aca="false">D86-C86</f>
        <v>3</v>
      </c>
      <c r="G86" s="22" t="n">
        <v>3853.5</v>
      </c>
      <c r="H86" s="1" t="n">
        <f aca="false">G86*F86</f>
        <v>11560.5</v>
      </c>
      <c r="I86" s="13" t="s">
        <v>272</v>
      </c>
      <c r="J86" s="14" t="n">
        <v>11560.5</v>
      </c>
      <c r="K86" s="1" t="n">
        <f aca="false">H86-J86</f>
        <v>0</v>
      </c>
      <c r="L86" s="1"/>
      <c r="M86" s="0"/>
      <c r="N86" s="0"/>
      <c r="O86" s="0"/>
      <c r="P86" s="0"/>
      <c r="Q86" s="0"/>
      <c r="R86" s="0"/>
      <c r="S86" s="0"/>
      <c r="T86" s="0"/>
      <c r="U86" s="0"/>
      <c r="V86" s="0"/>
      <c r="AMI86" s="0"/>
      <c r="AMJ86" s="0"/>
    </row>
    <row r="87" customFormat="false" ht="30.8" hidden="false" customHeight="false" outlineLevel="0" collapsed="false">
      <c r="A87" s="1" t="s">
        <v>273</v>
      </c>
      <c r="B87" s="1" t="s">
        <v>274</v>
      </c>
      <c r="C87" s="1" t="s">
        <v>67</v>
      </c>
      <c r="D87" s="1" t="s">
        <v>39</v>
      </c>
      <c r="E87" s="1" t="n">
        <v>13415</v>
      </c>
      <c r="F87" s="1" t="n">
        <f aca="false">D87-C87</f>
        <v>2</v>
      </c>
      <c r="G87" s="22" t="n">
        <v>4693.5</v>
      </c>
      <c r="H87" s="1" t="n">
        <f aca="false">G87*F87</f>
        <v>9387</v>
      </c>
      <c r="I87" s="13" t="s">
        <v>275</v>
      </c>
      <c r="J87" s="14" t="n">
        <v>9387</v>
      </c>
      <c r="K87" s="1" t="n">
        <f aca="false">H87-J87</f>
        <v>0</v>
      </c>
      <c r="L87" s="0"/>
    </row>
    <row r="88" s="23" customFormat="true" ht="30.8" hidden="false" customHeight="false" outlineLevel="0" collapsed="false">
      <c r="A88" s="1" t="s">
        <v>276</v>
      </c>
      <c r="B88" s="1" t="s">
        <v>277</v>
      </c>
      <c r="C88" s="1" t="s">
        <v>34</v>
      </c>
      <c r="D88" s="1" t="s">
        <v>133</v>
      </c>
      <c r="E88" s="1" t="n">
        <v>61075</v>
      </c>
      <c r="F88" s="1" t="n">
        <f aca="false">D88-C88</f>
        <v>10</v>
      </c>
      <c r="G88" s="22" t="n">
        <v>3853.5</v>
      </c>
      <c r="H88" s="1" t="n">
        <f aca="false">G88*F88</f>
        <v>38535</v>
      </c>
      <c r="I88" s="13" t="s">
        <v>278</v>
      </c>
      <c r="J88" s="14" t="n">
        <v>38535</v>
      </c>
      <c r="K88" s="1" t="n">
        <f aca="false">H88-J88</f>
        <v>0</v>
      </c>
      <c r="L88" s="1"/>
      <c r="M88" s="0"/>
      <c r="N88" s="0"/>
      <c r="O88" s="0"/>
      <c r="P88" s="0"/>
      <c r="Q88" s="0"/>
      <c r="R88" s="0"/>
      <c r="S88" s="0"/>
      <c r="T88" s="0"/>
      <c r="U88" s="0"/>
      <c r="V88" s="0"/>
      <c r="AMI88" s="0"/>
      <c r="AMJ88" s="0"/>
    </row>
    <row r="89" s="12" customFormat="true" ht="29.85" hidden="false" customHeight="false" outlineLevel="0" collapsed="false">
      <c r="A89" s="7" t="s">
        <v>279</v>
      </c>
      <c r="B89" s="11" t="s">
        <v>280</v>
      </c>
      <c r="C89" s="11" t="s">
        <v>93</v>
      </c>
      <c r="D89" s="11" t="s">
        <v>51</v>
      </c>
      <c r="E89" s="11" t="n">
        <v>99697.5</v>
      </c>
      <c r="F89" s="11" t="n">
        <f aca="false">D89-C89</f>
        <v>9</v>
      </c>
      <c r="G89" s="8" t="n">
        <v>3853.5</v>
      </c>
      <c r="H89" s="11" t="n">
        <f aca="false">(G89*F89)*2</f>
        <v>69363</v>
      </c>
      <c r="I89" s="9" t="s">
        <v>281</v>
      </c>
      <c r="J89" s="10" t="n">
        <v>34681.5</v>
      </c>
      <c r="K89" s="11" t="n">
        <f aca="false">H89-J89-J90</f>
        <v>0</v>
      </c>
      <c r="L89" s="11"/>
    </row>
    <row r="90" s="12" customFormat="true" ht="29.85" hidden="false" customHeight="false" outlineLevel="0" collapsed="false">
      <c r="A90" s="7"/>
      <c r="B90" s="11"/>
      <c r="C90" s="11"/>
      <c r="D90" s="11"/>
      <c r="E90" s="11"/>
      <c r="F90" s="11"/>
      <c r="G90" s="8"/>
      <c r="H90" s="11"/>
      <c r="I90" s="9" t="s">
        <v>282</v>
      </c>
      <c r="J90" s="10" t="n">
        <v>34681.5</v>
      </c>
      <c r="K90" s="11" t="n">
        <v>0</v>
      </c>
      <c r="L90" s="11"/>
    </row>
    <row r="91" customFormat="false" ht="30.8" hidden="false" customHeight="false" outlineLevel="0" collapsed="false">
      <c r="A91" s="1" t="s">
        <v>283</v>
      </c>
      <c r="B91" s="1" t="s">
        <v>284</v>
      </c>
      <c r="C91" s="1" t="s">
        <v>43</v>
      </c>
      <c r="D91" s="1" t="s">
        <v>142</v>
      </c>
      <c r="E91" s="1" t="n">
        <v>17602.5</v>
      </c>
      <c r="F91" s="1" t="n">
        <f aca="false">D91-C91</f>
        <v>3</v>
      </c>
      <c r="G91" s="22" t="n">
        <v>3853.5</v>
      </c>
      <c r="H91" s="1" t="n">
        <f aca="false">G91*F91</f>
        <v>11560.5</v>
      </c>
      <c r="I91" s="13" t="s">
        <v>285</v>
      </c>
      <c r="J91" s="14" t="n">
        <v>11560.5</v>
      </c>
      <c r="K91" s="1" t="n">
        <f aca="false">H91-J91</f>
        <v>0</v>
      </c>
      <c r="L91" s="0"/>
    </row>
    <row r="92" customFormat="false" ht="30.8" hidden="false" customHeight="false" outlineLevel="0" collapsed="false">
      <c r="A92" s="1" t="s">
        <v>286</v>
      </c>
      <c r="B92" s="1" t="s">
        <v>287</v>
      </c>
      <c r="C92" s="1" t="s">
        <v>82</v>
      </c>
      <c r="D92" s="1" t="s">
        <v>67</v>
      </c>
      <c r="E92" s="1" t="n">
        <v>14797.5</v>
      </c>
      <c r="F92" s="1" t="n">
        <f aca="false">D92-C92</f>
        <v>3</v>
      </c>
      <c r="G92" s="22" t="n">
        <v>3853.5</v>
      </c>
      <c r="H92" s="1" t="n">
        <f aca="false">G92*F92</f>
        <v>11560.5</v>
      </c>
      <c r="I92" s="13" t="s">
        <v>288</v>
      </c>
      <c r="J92" s="14" t="n">
        <v>11560.5</v>
      </c>
      <c r="K92" s="1" t="n">
        <f aca="false">H92-J92</f>
        <v>0</v>
      </c>
      <c r="L92" s="0"/>
    </row>
    <row r="93" customFormat="false" ht="30.8" hidden="false" customHeight="false" outlineLevel="0" collapsed="false">
      <c r="A93" s="1" t="s">
        <v>289</v>
      </c>
      <c r="B93" s="1" t="s">
        <v>290</v>
      </c>
      <c r="C93" s="1" t="s">
        <v>24</v>
      </c>
      <c r="D93" s="1" t="s">
        <v>75</v>
      </c>
      <c r="E93" s="1" t="n">
        <v>6822.5</v>
      </c>
      <c r="F93" s="1" t="n">
        <f aca="false">D93-C93</f>
        <v>1</v>
      </c>
      <c r="G93" s="22" t="n">
        <v>5743.5</v>
      </c>
      <c r="H93" s="1" t="n">
        <f aca="false">G93*F93</f>
        <v>5743.5</v>
      </c>
      <c r="I93" s="13" t="s">
        <v>291</v>
      </c>
      <c r="J93" s="14" t="n">
        <v>5743.4</v>
      </c>
      <c r="K93" s="1" t="n">
        <f aca="false">H93-J93</f>
        <v>0.100000000000364</v>
      </c>
      <c r="L93" s="0"/>
    </row>
    <row r="94" customFormat="false" ht="30.8" hidden="false" customHeight="false" outlineLevel="0" collapsed="false">
      <c r="A94" s="1" t="s">
        <v>292</v>
      </c>
      <c r="B94" s="1" t="s">
        <v>293</v>
      </c>
      <c r="C94" s="1" t="s">
        <v>67</v>
      </c>
      <c r="D94" s="1" t="s">
        <v>133</v>
      </c>
      <c r="E94" s="1" t="n">
        <v>30537.5</v>
      </c>
      <c r="F94" s="1" t="n">
        <f aca="false">D94-C94</f>
        <v>5</v>
      </c>
      <c r="G94" s="22" t="n">
        <v>3853.5</v>
      </c>
      <c r="H94" s="1" t="n">
        <f aca="false">G94*F94</f>
        <v>19267.5</v>
      </c>
      <c r="I94" s="13" t="s">
        <v>294</v>
      </c>
      <c r="J94" s="14" t="n">
        <v>19267.5</v>
      </c>
      <c r="K94" s="1" t="n">
        <f aca="false">H94-J94</f>
        <v>0</v>
      </c>
      <c r="L94" s="0"/>
    </row>
    <row r="95" s="24" customFormat="true" ht="25.15" hidden="false" customHeight="true" outlineLevel="0" collapsed="false">
      <c r="A95" s="22" t="s">
        <v>295</v>
      </c>
      <c r="B95" s="22" t="s">
        <v>296</v>
      </c>
      <c r="C95" s="22" t="s">
        <v>75</v>
      </c>
      <c r="D95" s="22" t="s">
        <v>19</v>
      </c>
      <c r="E95" s="22" t="n">
        <v>9865</v>
      </c>
      <c r="F95" s="22" t="n">
        <f aca="false">D95-C95</f>
        <v>2</v>
      </c>
      <c r="G95" s="22" t="n">
        <v>3853.5</v>
      </c>
      <c r="H95" s="22" t="n">
        <f aca="false">G95*F95</f>
        <v>7707</v>
      </c>
      <c r="I95" s="13" t="s">
        <v>297</v>
      </c>
      <c r="J95" s="14" t="n">
        <v>7707</v>
      </c>
      <c r="K95" s="1" t="n">
        <f aca="false">H95-J95</f>
        <v>0</v>
      </c>
      <c r="L95" s="1"/>
      <c r="AMI95" s="0"/>
      <c r="AMJ95" s="0"/>
    </row>
    <row r="96" customFormat="false" ht="30.8" hidden="false" customHeight="false" outlineLevel="0" collapsed="false">
      <c r="A96" s="1" t="s">
        <v>298</v>
      </c>
      <c r="B96" s="1" t="s">
        <v>299</v>
      </c>
      <c r="C96" s="1" t="s">
        <v>39</v>
      </c>
      <c r="D96" s="1" t="s">
        <v>86</v>
      </c>
      <c r="E96" s="1" t="n">
        <v>9865</v>
      </c>
      <c r="F96" s="1" t="n">
        <f aca="false">D96-C96</f>
        <v>2</v>
      </c>
      <c r="G96" s="22" t="n">
        <v>3853.5</v>
      </c>
      <c r="H96" s="1" t="n">
        <f aca="false">G96*F96</f>
        <v>7707</v>
      </c>
      <c r="I96" s="13" t="s">
        <v>300</v>
      </c>
      <c r="J96" s="14" t="n">
        <v>7707</v>
      </c>
      <c r="K96" s="1" t="n">
        <f aca="false">H96-J96</f>
        <v>0</v>
      </c>
      <c r="L96" s="0"/>
    </row>
    <row r="97" s="12" customFormat="true" ht="29.85" hidden="false" customHeight="false" outlineLevel="0" collapsed="false">
      <c r="A97" s="7" t="s">
        <v>301</v>
      </c>
      <c r="B97" s="8" t="s">
        <v>302</v>
      </c>
      <c r="C97" s="8" t="s">
        <v>166</v>
      </c>
      <c r="D97" s="8" t="s">
        <v>29</v>
      </c>
      <c r="E97" s="8" t="n">
        <v>26080</v>
      </c>
      <c r="F97" s="8" t="n">
        <v>4</v>
      </c>
      <c r="G97" s="8" t="n">
        <v>4470</v>
      </c>
      <c r="H97" s="8" t="n">
        <f aca="false">G97*F97</f>
        <v>17880</v>
      </c>
      <c r="I97" s="9" t="s">
        <v>303</v>
      </c>
      <c r="J97" s="10" t="n">
        <v>17880</v>
      </c>
      <c r="K97" s="11" t="n">
        <f aca="false">H97+H98-J97-J98</f>
        <v>0</v>
      </c>
      <c r="L97" s="11"/>
    </row>
    <row r="98" s="12" customFormat="true" ht="29.85" hidden="false" customHeight="false" outlineLevel="0" collapsed="false">
      <c r="A98" s="7"/>
      <c r="B98" s="8"/>
      <c r="C98" s="8"/>
      <c r="D98" s="8"/>
      <c r="E98" s="8"/>
      <c r="F98" s="8" t="n">
        <v>1</v>
      </c>
      <c r="G98" s="8" t="n">
        <v>6000</v>
      </c>
      <c r="H98" s="8" t="n">
        <f aca="false">(G98*F98)+1100*2</f>
        <v>8200</v>
      </c>
      <c r="I98" s="9" t="s">
        <v>304</v>
      </c>
      <c r="J98" s="10" t="n">
        <v>8200</v>
      </c>
      <c r="K98" s="11" t="n">
        <v>0</v>
      </c>
      <c r="L98" s="11"/>
    </row>
    <row r="99" s="12" customFormat="true" ht="29.85" hidden="false" customHeight="false" outlineLevel="0" collapsed="false">
      <c r="A99" s="7" t="s">
        <v>305</v>
      </c>
      <c r="B99" s="8" t="s">
        <v>306</v>
      </c>
      <c r="C99" s="8" t="s">
        <v>166</v>
      </c>
      <c r="D99" s="8" t="s">
        <v>29</v>
      </c>
      <c r="E99" s="8" t="n">
        <v>24480</v>
      </c>
      <c r="F99" s="8" t="n">
        <v>4</v>
      </c>
      <c r="G99" s="8" t="n">
        <v>4470</v>
      </c>
      <c r="H99" s="8" t="n">
        <f aca="false">G99*F99</f>
        <v>17880</v>
      </c>
      <c r="I99" s="9" t="s">
        <v>307</v>
      </c>
      <c r="J99" s="10" t="n">
        <v>17880</v>
      </c>
      <c r="K99" s="11" t="n">
        <f aca="false">H99+H100-J99-J100</f>
        <v>0</v>
      </c>
      <c r="L99" s="11"/>
    </row>
    <row r="100" s="12" customFormat="true" ht="29.85" hidden="false" customHeight="false" outlineLevel="0" collapsed="false">
      <c r="A100" s="7"/>
      <c r="B100" s="8"/>
      <c r="C100" s="8"/>
      <c r="D100" s="8"/>
      <c r="E100" s="8"/>
      <c r="F100" s="8" t="n">
        <v>1</v>
      </c>
      <c r="G100" s="8" t="n">
        <v>6000</v>
      </c>
      <c r="H100" s="8" t="n">
        <f aca="false">(G100*F100)+600</f>
        <v>6600</v>
      </c>
      <c r="I100" s="9" t="s">
        <v>308</v>
      </c>
      <c r="J100" s="10" t="n">
        <v>6600</v>
      </c>
      <c r="K100" s="11" t="n">
        <v>0</v>
      </c>
      <c r="L100" s="11"/>
    </row>
    <row r="101" customFormat="false" ht="30.8" hidden="false" customHeight="false" outlineLevel="0" collapsed="false">
      <c r="A101" s="1" t="s">
        <v>309</v>
      </c>
      <c r="B101" s="1" t="s">
        <v>310</v>
      </c>
      <c r="C101" s="1" t="s">
        <v>19</v>
      </c>
      <c r="D101" s="1" t="s">
        <v>67</v>
      </c>
      <c r="E101" s="1" t="n">
        <v>19730</v>
      </c>
      <c r="F101" s="1" t="n">
        <f aca="false">D101-C101</f>
        <v>4</v>
      </c>
      <c r="G101" s="22" t="n">
        <v>3853.5</v>
      </c>
      <c r="H101" s="1" t="n">
        <f aca="false">G101*F101</f>
        <v>15414</v>
      </c>
      <c r="I101" s="13" t="s">
        <v>311</v>
      </c>
      <c r="J101" s="14" t="n">
        <v>15414</v>
      </c>
      <c r="K101" s="1" t="n">
        <f aca="false">H101-J101</f>
        <v>0</v>
      </c>
      <c r="L101" s="0"/>
    </row>
    <row r="102" customFormat="false" ht="15.9" hidden="false" customHeight="false" outlineLevel="0" collapsed="false">
      <c r="A102" s="1" t="s">
        <v>312</v>
      </c>
      <c r="B102" s="1" t="s">
        <v>313</v>
      </c>
      <c r="C102" s="1" t="s">
        <v>74</v>
      </c>
      <c r="D102" s="1" t="s">
        <v>34</v>
      </c>
      <c r="E102" s="1" t="n">
        <v>19627.5</v>
      </c>
      <c r="F102" s="1" t="n">
        <f aca="false">D102-C102</f>
        <v>3</v>
      </c>
      <c r="G102" s="22" t="n">
        <v>4693.5</v>
      </c>
      <c r="H102" s="1" t="n">
        <f aca="false">G102*F102</f>
        <v>14080.5</v>
      </c>
      <c r="I102" s="13" t="s">
        <v>314</v>
      </c>
      <c r="J102" s="14" t="n">
        <v>14080.5</v>
      </c>
      <c r="K102" s="1" t="n">
        <f aca="false">H102-J102</f>
        <v>0</v>
      </c>
      <c r="L102" s="0"/>
    </row>
    <row r="103" customFormat="false" ht="30.8" hidden="false" customHeight="false" outlineLevel="0" collapsed="false">
      <c r="A103" s="1" t="s">
        <v>315</v>
      </c>
      <c r="B103" s="1" t="s">
        <v>316</v>
      </c>
      <c r="C103" s="1" t="s">
        <v>142</v>
      </c>
      <c r="D103" s="1" t="s">
        <v>74</v>
      </c>
      <c r="E103" s="1" t="n">
        <v>14302.5</v>
      </c>
      <c r="F103" s="1" t="n">
        <f aca="false">D103-C103</f>
        <v>3</v>
      </c>
      <c r="G103" s="22" t="n">
        <v>3853.5</v>
      </c>
      <c r="H103" s="1" t="n">
        <f aca="false">G103*F103</f>
        <v>11560.5</v>
      </c>
      <c r="I103" s="13" t="s">
        <v>317</v>
      </c>
      <c r="J103" s="14" t="n">
        <v>11560.5</v>
      </c>
      <c r="K103" s="1" t="n">
        <f aca="false">H103-J103</f>
        <v>0</v>
      </c>
      <c r="L103" s="0"/>
    </row>
    <row r="104" customFormat="false" ht="30.8" hidden="false" customHeight="false" outlineLevel="0" collapsed="false">
      <c r="A104" s="1" t="s">
        <v>318</v>
      </c>
      <c r="B104" s="1" t="s">
        <v>319</v>
      </c>
      <c r="C104" s="1" t="s">
        <v>28</v>
      </c>
      <c r="D104" s="1" t="s">
        <v>75</v>
      </c>
      <c r="E104" s="1" t="n">
        <v>39917.5</v>
      </c>
      <c r="F104" s="1" t="n">
        <f aca="false">D104-C104</f>
        <v>7</v>
      </c>
      <c r="G104" s="22" t="n">
        <v>3853.5</v>
      </c>
      <c r="H104" s="1" t="n">
        <f aca="false">G104*F104</f>
        <v>26974.5</v>
      </c>
      <c r="I104" s="13" t="s">
        <v>320</v>
      </c>
      <c r="J104" s="14" t="n">
        <v>26974.5</v>
      </c>
      <c r="K104" s="1" t="n">
        <f aca="false">H104-J104</f>
        <v>0</v>
      </c>
      <c r="L104" s="0"/>
    </row>
    <row r="105" customFormat="false" ht="30.8" hidden="false" customHeight="false" outlineLevel="0" collapsed="false">
      <c r="A105" s="1" t="s">
        <v>321</v>
      </c>
      <c r="B105" s="1" t="s">
        <v>322</v>
      </c>
      <c r="C105" s="1" t="s">
        <v>34</v>
      </c>
      <c r="D105" s="1" t="s">
        <v>39</v>
      </c>
      <c r="E105" s="1" t="n">
        <v>40363.75</v>
      </c>
      <c r="F105" s="1" t="n">
        <f aca="false">D105-C105</f>
        <v>7</v>
      </c>
      <c r="G105" s="22" t="n">
        <v>3853.5</v>
      </c>
      <c r="H105" s="1" t="n">
        <f aca="false">G105*F105</f>
        <v>26974.5</v>
      </c>
      <c r="I105" s="13" t="s">
        <v>323</v>
      </c>
      <c r="J105" s="14" t="n">
        <v>26974.5</v>
      </c>
      <c r="K105" s="1" t="n">
        <f aca="false">H105-J105</f>
        <v>0</v>
      </c>
      <c r="L105" s="0"/>
    </row>
    <row r="106" customFormat="false" ht="30.8" hidden="false" customHeight="false" outlineLevel="0" collapsed="false">
      <c r="A106" s="1" t="s">
        <v>324</v>
      </c>
      <c r="B106" s="1" t="s">
        <v>325</v>
      </c>
      <c r="C106" s="1" t="s">
        <v>119</v>
      </c>
      <c r="D106" s="1" t="s">
        <v>35</v>
      </c>
      <c r="E106" s="1" t="n">
        <v>13807.5</v>
      </c>
      <c r="F106" s="1" t="n">
        <f aca="false">D106-C106</f>
        <v>2</v>
      </c>
      <c r="G106" s="22" t="n">
        <v>3853.5</v>
      </c>
      <c r="H106" s="1" t="n">
        <f aca="false">G106*F106</f>
        <v>7707</v>
      </c>
      <c r="I106" s="13" t="s">
        <v>326</v>
      </c>
      <c r="J106" s="14" t="n">
        <v>7707</v>
      </c>
      <c r="K106" s="1" t="n">
        <f aca="false">H106-J106</f>
        <v>0</v>
      </c>
      <c r="L106" s="0"/>
    </row>
    <row r="107" customFormat="false" ht="30.8" hidden="false" customHeight="false" outlineLevel="0" collapsed="false">
      <c r="A107" s="1" t="s">
        <v>327</v>
      </c>
      <c r="B107" s="1" t="s">
        <v>325</v>
      </c>
      <c r="C107" s="1" t="s">
        <v>39</v>
      </c>
      <c r="D107" s="1" t="s">
        <v>86</v>
      </c>
      <c r="E107" s="1" t="n">
        <v>13807.5</v>
      </c>
      <c r="F107" s="1" t="n">
        <f aca="false">D107-C107</f>
        <v>2</v>
      </c>
      <c r="G107" s="22" t="n">
        <v>3853.5</v>
      </c>
      <c r="H107" s="1" t="n">
        <f aca="false">G107*F107</f>
        <v>7707</v>
      </c>
      <c r="I107" s="13" t="s">
        <v>328</v>
      </c>
      <c r="J107" s="14" t="n">
        <v>7707</v>
      </c>
      <c r="K107" s="1" t="n">
        <f aca="false">H107-J107</f>
        <v>0</v>
      </c>
      <c r="L107" s="0"/>
    </row>
    <row r="108" s="23" customFormat="true" ht="30.8" hidden="false" customHeight="false" outlineLevel="0" collapsed="false">
      <c r="A108" s="1" t="s">
        <v>329</v>
      </c>
      <c r="B108" s="1" t="s">
        <v>330</v>
      </c>
      <c r="C108" s="1" t="s">
        <v>93</v>
      </c>
      <c r="D108" s="1" t="s">
        <v>39</v>
      </c>
      <c r="E108" s="1" t="n">
        <v>32580</v>
      </c>
      <c r="F108" s="1" t="n">
        <f aca="false">D108-C108</f>
        <v>4</v>
      </c>
      <c r="G108" s="22" t="n">
        <v>3853.5</v>
      </c>
      <c r="H108" s="1" t="n">
        <f aca="false">G108*F108</f>
        <v>15414</v>
      </c>
      <c r="I108" s="13" t="s">
        <v>331</v>
      </c>
      <c r="J108" s="14" t="n">
        <v>15414</v>
      </c>
      <c r="K108" s="1" t="n">
        <f aca="false">H108-J108</f>
        <v>0</v>
      </c>
      <c r="L108" s="1"/>
      <c r="M108" s="0"/>
      <c r="N108" s="0"/>
      <c r="O108" s="0"/>
      <c r="P108" s="0"/>
      <c r="Q108" s="0"/>
      <c r="R108" s="0"/>
      <c r="S108" s="0"/>
      <c r="T108" s="0"/>
      <c r="U108" s="0"/>
      <c r="V108" s="0"/>
      <c r="AMI108" s="0"/>
      <c r="AMJ108" s="0"/>
    </row>
    <row r="109" customFormat="false" ht="30.8" hidden="false" customHeight="false" outlineLevel="0" collapsed="false">
      <c r="A109" s="1" t="s">
        <v>332</v>
      </c>
      <c r="B109" s="1" t="s">
        <v>333</v>
      </c>
      <c r="C109" s="1" t="s">
        <v>13</v>
      </c>
      <c r="D109" s="1" t="s">
        <v>207</v>
      </c>
      <c r="E109" s="1" t="n">
        <v>20467.5</v>
      </c>
      <c r="F109" s="1" t="n">
        <f aca="false">D109-C109</f>
        <v>3</v>
      </c>
      <c r="G109" s="22" t="n">
        <v>5743.5</v>
      </c>
      <c r="H109" s="1" t="n">
        <f aca="false">G109*F109</f>
        <v>17230.5</v>
      </c>
      <c r="I109" s="13" t="s">
        <v>334</v>
      </c>
      <c r="J109" s="14" t="n">
        <v>17230.2</v>
      </c>
      <c r="K109" s="1" t="n">
        <f aca="false">H109-J109</f>
        <v>0.299999999999272</v>
      </c>
      <c r="L109" s="0"/>
    </row>
    <row r="110" customFormat="false" ht="30.8" hidden="false" customHeight="false" outlineLevel="0" collapsed="false">
      <c r="A110" s="1" t="s">
        <v>335</v>
      </c>
      <c r="B110" s="1" t="s">
        <v>333</v>
      </c>
      <c r="C110" s="1" t="s">
        <v>207</v>
      </c>
      <c r="D110" s="1" t="s">
        <v>51</v>
      </c>
      <c r="E110" s="1" t="n">
        <v>4932.5</v>
      </c>
      <c r="F110" s="1" t="n">
        <f aca="false">D110-C110</f>
        <v>1</v>
      </c>
      <c r="G110" s="22" t="n">
        <v>3853.5</v>
      </c>
      <c r="H110" s="1" t="n">
        <f aca="false">G110*F110</f>
        <v>3853.5</v>
      </c>
      <c r="I110" s="13" t="s">
        <v>336</v>
      </c>
      <c r="J110" s="14" t="n">
        <v>3853.5</v>
      </c>
      <c r="K110" s="1" t="n">
        <f aca="false">H110-J110</f>
        <v>0</v>
      </c>
      <c r="L110" s="0"/>
    </row>
    <row r="111" customFormat="false" ht="30.8" hidden="false" customHeight="false" outlineLevel="0" collapsed="false">
      <c r="A111" s="1" t="s">
        <v>337</v>
      </c>
      <c r="B111" s="1" t="s">
        <v>338</v>
      </c>
      <c r="C111" s="1" t="s">
        <v>75</v>
      </c>
      <c r="D111" s="1" t="s">
        <v>19</v>
      </c>
      <c r="E111" s="1" t="n">
        <v>13195</v>
      </c>
      <c r="F111" s="1" t="n">
        <f aca="false">D111-C111</f>
        <v>2</v>
      </c>
      <c r="G111" s="22" t="n">
        <v>4693.5</v>
      </c>
      <c r="H111" s="1" t="n">
        <f aca="false">G111*F111</f>
        <v>9387</v>
      </c>
      <c r="I111" s="13" t="s">
        <v>339</v>
      </c>
      <c r="J111" s="14" t="n">
        <v>9387</v>
      </c>
      <c r="K111" s="1" t="n">
        <f aca="false">H111-J111</f>
        <v>0</v>
      </c>
      <c r="L111" s="0"/>
    </row>
    <row r="112" s="23" customFormat="true" ht="15.9" hidden="false" customHeight="false" outlineLevel="0" collapsed="false">
      <c r="A112" s="1" t="s">
        <v>340</v>
      </c>
      <c r="B112" s="1" t="s">
        <v>341</v>
      </c>
      <c r="C112" s="1" t="s">
        <v>150</v>
      </c>
      <c r="D112" s="1" t="s">
        <v>58</v>
      </c>
      <c r="E112" s="1" t="n">
        <v>4932.5</v>
      </c>
      <c r="F112" s="1" t="n">
        <f aca="false">D112-C112</f>
        <v>1</v>
      </c>
      <c r="G112" s="22" t="n">
        <v>3853.5</v>
      </c>
      <c r="H112" s="1" t="n">
        <f aca="false">G112*F112</f>
        <v>3853.5</v>
      </c>
      <c r="I112" s="13" t="s">
        <v>342</v>
      </c>
      <c r="J112" s="14" t="n">
        <v>3853.5</v>
      </c>
      <c r="K112" s="1" t="n">
        <f aca="false">H112-J112</f>
        <v>0</v>
      </c>
      <c r="L112" s="1"/>
      <c r="M112" s="0"/>
      <c r="N112" s="0"/>
      <c r="O112" s="0"/>
      <c r="P112" s="0"/>
      <c r="Q112" s="0"/>
      <c r="R112" s="0"/>
      <c r="S112" s="0"/>
      <c r="T112" s="0"/>
      <c r="U112" s="0"/>
      <c r="V112" s="0"/>
      <c r="AMI112" s="0"/>
      <c r="AMJ112" s="0"/>
    </row>
    <row r="113" customFormat="false" ht="15.9" hidden="false" customHeight="false" outlineLevel="0" collapsed="false">
      <c r="A113" s="1" t="s">
        <v>343</v>
      </c>
      <c r="B113" s="1" t="s">
        <v>344</v>
      </c>
      <c r="C113" s="1" t="s">
        <v>86</v>
      </c>
      <c r="D113" s="1" t="s">
        <v>133</v>
      </c>
      <c r="E113" s="1" t="n">
        <v>6822.5</v>
      </c>
      <c r="F113" s="1" t="n">
        <f aca="false">D113-C113</f>
        <v>1</v>
      </c>
      <c r="G113" s="22" t="n">
        <v>5743.5</v>
      </c>
      <c r="H113" s="1" t="n">
        <f aca="false">G113*F113</f>
        <v>5743.5</v>
      </c>
      <c r="I113" s="13" t="s">
        <v>345</v>
      </c>
      <c r="J113" s="14" t="n">
        <v>5743.4</v>
      </c>
      <c r="K113" s="1" t="n">
        <f aca="false">H113-J113</f>
        <v>0.100000000000364</v>
      </c>
      <c r="L113" s="0"/>
    </row>
    <row r="114" s="23" customFormat="true" ht="30.8" hidden="false" customHeight="false" outlineLevel="0" collapsed="false">
      <c r="A114" s="1" t="s">
        <v>346</v>
      </c>
      <c r="B114" s="1" t="s">
        <v>347</v>
      </c>
      <c r="C114" s="1" t="s">
        <v>51</v>
      </c>
      <c r="D114" s="1" t="s">
        <v>14</v>
      </c>
      <c r="E114" s="1" t="n">
        <v>10415</v>
      </c>
      <c r="F114" s="1" t="n">
        <f aca="false">D114-C114</f>
        <v>2</v>
      </c>
      <c r="G114" s="22" t="n">
        <v>3853.5</v>
      </c>
      <c r="H114" s="1" t="n">
        <f aca="false">G114*F114</f>
        <v>7707</v>
      </c>
      <c r="I114" s="13" t="s">
        <v>348</v>
      </c>
      <c r="J114" s="14" t="n">
        <v>7707</v>
      </c>
      <c r="K114" s="1" t="n">
        <f aca="false">H114-J114</f>
        <v>0</v>
      </c>
      <c r="L114" s="1"/>
      <c r="M114" s="0"/>
      <c r="N114" s="0"/>
      <c r="O114" s="0"/>
      <c r="P114" s="0"/>
      <c r="Q114" s="0"/>
      <c r="R114" s="0"/>
      <c r="S114" s="0"/>
      <c r="T114" s="0"/>
      <c r="U114" s="0"/>
      <c r="V114" s="0"/>
      <c r="AMI114" s="0"/>
      <c r="AMJ114" s="0"/>
    </row>
    <row r="115" s="23" customFormat="true" ht="30.8" hidden="false" customHeight="false" outlineLevel="0" collapsed="false">
      <c r="A115" s="1" t="s">
        <v>349</v>
      </c>
      <c r="B115" s="1" t="s">
        <v>350</v>
      </c>
      <c r="C115" s="1" t="s">
        <v>29</v>
      </c>
      <c r="D115" s="1" t="s">
        <v>75</v>
      </c>
      <c r="E115" s="1" t="n">
        <v>27290</v>
      </c>
      <c r="F115" s="1" t="n">
        <f aca="false">D115-C115</f>
        <v>4</v>
      </c>
      <c r="G115" s="22" t="n">
        <v>5743.5</v>
      </c>
      <c r="H115" s="1" t="n">
        <f aca="false">G115*F115</f>
        <v>22974</v>
      </c>
      <c r="I115" s="13" t="s">
        <v>351</v>
      </c>
      <c r="J115" s="14" t="n">
        <v>22973.6</v>
      </c>
      <c r="K115" s="1" t="n">
        <f aca="false">H115-J115</f>
        <v>0.400000000001455</v>
      </c>
      <c r="L115" s="1"/>
      <c r="M115" s="0"/>
      <c r="N115" s="0"/>
      <c r="O115" s="0"/>
      <c r="P115" s="0"/>
      <c r="Q115" s="0"/>
      <c r="R115" s="0"/>
      <c r="S115" s="0"/>
      <c r="T115" s="0"/>
      <c r="U115" s="0"/>
      <c r="V115" s="0"/>
      <c r="AMI115" s="0"/>
      <c r="AMJ115" s="0"/>
    </row>
    <row r="116" customFormat="false" ht="30.8" hidden="false" customHeight="false" outlineLevel="0" collapsed="false">
      <c r="A116" s="1" t="s">
        <v>352</v>
      </c>
      <c r="B116" s="1" t="s">
        <v>353</v>
      </c>
      <c r="C116" s="1" t="s">
        <v>39</v>
      </c>
      <c r="D116" s="1" t="s">
        <v>13</v>
      </c>
      <c r="E116" s="1" t="n">
        <v>5207.5</v>
      </c>
      <c r="F116" s="1" t="n">
        <f aca="false">D116-C116</f>
        <v>1</v>
      </c>
      <c r="G116" s="22" t="n">
        <v>3853.5</v>
      </c>
      <c r="H116" s="1" t="n">
        <f aca="false">G116*F116</f>
        <v>3853.5</v>
      </c>
      <c r="I116" s="13" t="s">
        <v>354</v>
      </c>
      <c r="J116" s="14" t="n">
        <v>3853.5</v>
      </c>
      <c r="K116" s="1" t="n">
        <f aca="false">H116-J116</f>
        <v>0</v>
      </c>
      <c r="L116" s="0"/>
    </row>
    <row r="117" customFormat="false" ht="30.8" hidden="false" customHeight="false" outlineLevel="0" collapsed="false">
      <c r="A117" s="1" t="s">
        <v>355</v>
      </c>
      <c r="B117" s="1" t="s">
        <v>356</v>
      </c>
      <c r="C117" s="1" t="s">
        <v>14</v>
      </c>
      <c r="D117" s="1" t="s">
        <v>180</v>
      </c>
      <c r="E117" s="1" t="n">
        <v>9865</v>
      </c>
      <c r="F117" s="1" t="n">
        <f aca="false">D117-C117</f>
        <v>2</v>
      </c>
      <c r="G117" s="22" t="n">
        <v>3853.5</v>
      </c>
      <c r="H117" s="1" t="n">
        <f aca="false">G117*F117</f>
        <v>7707</v>
      </c>
      <c r="I117" s="13" t="s">
        <v>357</v>
      </c>
      <c r="J117" s="14" t="n">
        <v>7707</v>
      </c>
      <c r="K117" s="1" t="n">
        <f aca="false">H117-J117</f>
        <v>0</v>
      </c>
      <c r="L117" s="0"/>
    </row>
    <row r="118" s="23" customFormat="true" ht="30.8" hidden="false" customHeight="false" outlineLevel="0" collapsed="false">
      <c r="A118" s="1" t="s">
        <v>358</v>
      </c>
      <c r="B118" s="1" t="s">
        <v>359</v>
      </c>
      <c r="C118" s="1" t="s">
        <v>74</v>
      </c>
      <c r="D118" s="1" t="s">
        <v>34</v>
      </c>
      <c r="E118" s="1" t="n">
        <v>21622.5</v>
      </c>
      <c r="F118" s="1" t="n">
        <f aca="false">D118-C118</f>
        <v>3</v>
      </c>
      <c r="G118" s="22" t="n">
        <v>5743.5</v>
      </c>
      <c r="H118" s="1" t="n">
        <f aca="false">G118*F118</f>
        <v>17230.5</v>
      </c>
      <c r="I118" s="13" t="s">
        <v>360</v>
      </c>
      <c r="J118" s="14" t="n">
        <v>17230.2</v>
      </c>
      <c r="K118" s="1" t="n">
        <f aca="false">H118-J118</f>
        <v>0.299999999999272</v>
      </c>
      <c r="L118" s="1"/>
      <c r="M118" s="0"/>
      <c r="N118" s="0"/>
      <c r="O118" s="0"/>
      <c r="P118" s="0"/>
      <c r="Q118" s="0"/>
      <c r="R118" s="0"/>
      <c r="S118" s="0"/>
      <c r="T118" s="0"/>
      <c r="U118" s="0"/>
      <c r="V118" s="0"/>
      <c r="AMI118" s="0"/>
      <c r="AMJ118" s="0"/>
    </row>
    <row r="119" customFormat="false" ht="30.8" hidden="false" customHeight="false" outlineLevel="0" collapsed="false">
      <c r="A119" s="1" t="s">
        <v>361</v>
      </c>
      <c r="B119" s="1" t="s">
        <v>362</v>
      </c>
      <c r="C119" s="1" t="s">
        <v>51</v>
      </c>
      <c r="D119" s="1" t="s">
        <v>14</v>
      </c>
      <c r="E119" s="1" t="n">
        <v>11545</v>
      </c>
      <c r="F119" s="1" t="n">
        <f aca="false">D119-C119</f>
        <v>2</v>
      </c>
      <c r="G119" s="22" t="n">
        <v>4693.5</v>
      </c>
      <c r="H119" s="1" t="n">
        <f aca="false">G119*F119</f>
        <v>9387</v>
      </c>
      <c r="I119" s="13" t="s">
        <v>363</v>
      </c>
      <c r="J119" s="14" t="n">
        <v>9387</v>
      </c>
      <c r="K119" s="1" t="n">
        <f aca="false">H119-J119</f>
        <v>0</v>
      </c>
      <c r="L119" s="0"/>
    </row>
    <row r="120" customFormat="false" ht="30.8" hidden="false" customHeight="false" outlineLevel="0" collapsed="false">
      <c r="A120" s="1" t="s">
        <v>364</v>
      </c>
      <c r="B120" s="1" t="s">
        <v>365</v>
      </c>
      <c r="C120" s="1" t="s">
        <v>47</v>
      </c>
      <c r="D120" s="1" t="s">
        <v>34</v>
      </c>
      <c r="E120" s="1" t="n">
        <v>38377.5</v>
      </c>
      <c r="F120" s="1" t="n">
        <f aca="false">D120-C120</f>
        <v>7</v>
      </c>
      <c r="G120" s="22" t="n">
        <v>3853.5</v>
      </c>
      <c r="H120" s="1" t="n">
        <f aca="false">G120*F120</f>
        <v>26974.5</v>
      </c>
      <c r="I120" s="13" t="s">
        <v>366</v>
      </c>
      <c r="J120" s="14" t="n">
        <v>26974.5</v>
      </c>
      <c r="K120" s="1" t="n">
        <f aca="false">H120-J120</f>
        <v>0</v>
      </c>
      <c r="L120" s="0"/>
    </row>
    <row r="121" customFormat="false" ht="30.8" hidden="false" customHeight="false" outlineLevel="0" collapsed="false">
      <c r="A121" s="1" t="s">
        <v>367</v>
      </c>
      <c r="B121" s="1" t="s">
        <v>368</v>
      </c>
      <c r="C121" s="1" t="s">
        <v>146</v>
      </c>
      <c r="D121" s="1" t="s">
        <v>59</v>
      </c>
      <c r="E121" s="1" t="n">
        <v>21270</v>
      </c>
      <c r="F121" s="1" t="n">
        <f aca="false">D121-C121</f>
        <v>4</v>
      </c>
      <c r="G121" s="22" t="n">
        <v>3853.5</v>
      </c>
      <c r="H121" s="1" t="n">
        <f aca="false">G121*F121</f>
        <v>15414</v>
      </c>
      <c r="I121" s="13" t="s">
        <v>369</v>
      </c>
      <c r="J121" s="14" t="n">
        <v>15414</v>
      </c>
      <c r="K121" s="1" t="n">
        <f aca="false">H121-J121</f>
        <v>0</v>
      </c>
      <c r="L121" s="0"/>
    </row>
    <row r="122" s="23" customFormat="true" ht="30.8" hidden="false" customHeight="false" outlineLevel="0" collapsed="false">
      <c r="A122" s="1" t="s">
        <v>370</v>
      </c>
      <c r="B122" s="1" t="s">
        <v>371</v>
      </c>
      <c r="C122" s="1" t="s">
        <v>150</v>
      </c>
      <c r="D122" s="1" t="s">
        <v>232</v>
      </c>
      <c r="E122" s="1" t="n">
        <v>10965</v>
      </c>
      <c r="F122" s="1" t="n">
        <f aca="false">D122-C122</f>
        <v>2</v>
      </c>
      <c r="G122" s="22" t="n">
        <v>3853.5</v>
      </c>
      <c r="H122" s="1" t="n">
        <f aca="false">G122*F122</f>
        <v>7707</v>
      </c>
      <c r="I122" s="13" t="s">
        <v>372</v>
      </c>
      <c r="J122" s="14" t="n">
        <v>7707</v>
      </c>
      <c r="K122" s="1" t="n">
        <f aca="false">H122-J122</f>
        <v>0</v>
      </c>
      <c r="L122" s="1"/>
      <c r="M122" s="0"/>
      <c r="N122" s="0"/>
      <c r="O122" s="0"/>
      <c r="P122" s="0"/>
      <c r="Q122" s="0"/>
      <c r="R122" s="0"/>
      <c r="S122" s="0"/>
      <c r="T122" s="0"/>
      <c r="U122" s="0"/>
      <c r="V122" s="0"/>
      <c r="AMI122" s="0"/>
      <c r="AMJ122" s="0"/>
    </row>
    <row r="123" customFormat="false" ht="30.8" hidden="false" customHeight="false" outlineLevel="0" collapsed="false">
      <c r="A123" s="1" t="s">
        <v>373</v>
      </c>
      <c r="B123" s="1" t="s">
        <v>374</v>
      </c>
      <c r="C123" s="1" t="s">
        <v>207</v>
      </c>
      <c r="D123" s="1" t="s">
        <v>112</v>
      </c>
      <c r="E123" s="1" t="n">
        <v>13645</v>
      </c>
      <c r="F123" s="1" t="n">
        <f aca="false">D123-C123</f>
        <v>2</v>
      </c>
      <c r="G123" s="22" t="n">
        <v>5743.5</v>
      </c>
      <c r="H123" s="1" t="n">
        <f aca="false">G123*F123</f>
        <v>11487</v>
      </c>
      <c r="I123" s="13" t="s">
        <v>375</v>
      </c>
      <c r="J123" s="14" t="n">
        <v>11486.8</v>
      </c>
      <c r="K123" s="1" t="n">
        <f aca="false">H123-J123</f>
        <v>0.200000000000728</v>
      </c>
      <c r="L123" s="0"/>
    </row>
    <row r="124" s="12" customFormat="true" ht="29.85" hidden="false" customHeight="false" outlineLevel="0" collapsed="false">
      <c r="A124" s="7" t="s">
        <v>376</v>
      </c>
      <c r="B124" s="11" t="s">
        <v>377</v>
      </c>
      <c r="C124" s="11" t="s">
        <v>86</v>
      </c>
      <c r="D124" s="11" t="s">
        <v>51</v>
      </c>
      <c r="E124" s="11" t="n">
        <v>36645</v>
      </c>
      <c r="F124" s="11" t="n">
        <f aca="false">D124-C124</f>
        <v>3</v>
      </c>
      <c r="G124" s="8" t="n">
        <v>3853.5</v>
      </c>
      <c r="H124" s="11" t="n">
        <f aca="false">(G124*F124)*2</f>
        <v>23121</v>
      </c>
      <c r="I124" s="9" t="s">
        <v>378</v>
      </c>
      <c r="J124" s="10" t="n">
        <v>11560.5</v>
      </c>
      <c r="K124" s="11" t="n">
        <f aca="false">H124-J124-J125</f>
        <v>0</v>
      </c>
      <c r="L124" s="11"/>
    </row>
    <row r="125" s="12" customFormat="true" ht="29.85" hidden="false" customHeight="false" outlineLevel="0" collapsed="false">
      <c r="A125" s="7"/>
      <c r="B125" s="11"/>
      <c r="C125" s="11"/>
      <c r="D125" s="11"/>
      <c r="E125" s="11"/>
      <c r="F125" s="11"/>
      <c r="G125" s="8"/>
      <c r="H125" s="11"/>
      <c r="I125" s="9" t="s">
        <v>379</v>
      </c>
      <c r="J125" s="10" t="n">
        <v>11560.5</v>
      </c>
      <c r="K125" s="11" t="n">
        <v>0</v>
      </c>
      <c r="L125" s="11"/>
    </row>
    <row r="126" s="23" customFormat="true" ht="30.8" hidden="false" customHeight="false" outlineLevel="0" collapsed="false">
      <c r="A126" s="1" t="s">
        <v>380</v>
      </c>
      <c r="B126" s="1" t="s">
        <v>381</v>
      </c>
      <c r="C126" s="1" t="s">
        <v>39</v>
      </c>
      <c r="D126" s="1" t="s">
        <v>180</v>
      </c>
      <c r="E126" s="1" t="n">
        <v>42907.5</v>
      </c>
      <c r="F126" s="1" t="n">
        <f aca="false">D126-C126</f>
        <v>9</v>
      </c>
      <c r="G126" s="22" t="n">
        <v>3853.5</v>
      </c>
      <c r="H126" s="1" t="n">
        <f aca="false">G126*F126</f>
        <v>34681.5</v>
      </c>
      <c r="I126" s="13" t="s">
        <v>382</v>
      </c>
      <c r="J126" s="14" t="n">
        <v>34681.5</v>
      </c>
      <c r="K126" s="1" t="n">
        <f aca="false">H126-J126</f>
        <v>0</v>
      </c>
      <c r="L126" s="1"/>
      <c r="M126" s="0"/>
      <c r="N126" s="0"/>
      <c r="O126" s="0"/>
      <c r="P126" s="0"/>
      <c r="Q126" s="0"/>
      <c r="R126" s="0"/>
      <c r="S126" s="0"/>
      <c r="T126" s="0"/>
      <c r="U126" s="0"/>
      <c r="V126" s="0"/>
      <c r="AMI126" s="0"/>
      <c r="AMJ126" s="0"/>
    </row>
    <row r="127" s="18" customFormat="true" ht="29.85" hidden="false" customHeight="false" outlineLevel="0" collapsed="false">
      <c r="A127" s="15" t="s">
        <v>383</v>
      </c>
      <c r="B127" s="15" t="s">
        <v>384</v>
      </c>
      <c r="C127" s="15" t="s">
        <v>43</v>
      </c>
      <c r="D127" s="15" t="s">
        <v>29</v>
      </c>
      <c r="E127" s="15" t="n">
        <v>23700</v>
      </c>
      <c r="F127" s="15" t="n">
        <f aca="false">D127-C127</f>
        <v>4</v>
      </c>
      <c r="G127" s="15" t="n">
        <v>3670</v>
      </c>
      <c r="H127" s="15" t="n">
        <f aca="false">G127*F127</f>
        <v>14680</v>
      </c>
      <c r="I127" s="16" t="s">
        <v>385</v>
      </c>
      <c r="J127" s="17" t="n">
        <v>14680</v>
      </c>
      <c r="K127" s="15" t="n">
        <f aca="false">H127-J127</f>
        <v>0</v>
      </c>
    </row>
    <row r="128" s="23" customFormat="true" ht="15.9" hidden="false" customHeight="false" outlineLevel="0" collapsed="false">
      <c r="A128" s="1" t="s">
        <v>386</v>
      </c>
      <c r="B128" s="1" t="s">
        <v>387</v>
      </c>
      <c r="C128" s="1" t="s">
        <v>39</v>
      </c>
      <c r="D128" s="1" t="s">
        <v>86</v>
      </c>
      <c r="E128" s="1" t="n">
        <v>11185</v>
      </c>
      <c r="F128" s="1" t="n">
        <f aca="false">D128-C128</f>
        <v>2</v>
      </c>
      <c r="G128" s="22" t="n">
        <v>3853.5</v>
      </c>
      <c r="H128" s="1" t="n">
        <f aca="false">G128*F128</f>
        <v>7707</v>
      </c>
      <c r="I128" s="13" t="s">
        <v>388</v>
      </c>
      <c r="J128" s="14" t="n">
        <v>7707</v>
      </c>
      <c r="K128" s="1" t="n">
        <f aca="false">H128-J128</f>
        <v>0</v>
      </c>
      <c r="L128" s="1"/>
      <c r="M128" s="0"/>
      <c r="N128" s="0"/>
      <c r="O128" s="0"/>
      <c r="P128" s="0"/>
      <c r="Q128" s="0"/>
      <c r="R128" s="0"/>
      <c r="S128" s="0"/>
      <c r="T128" s="0"/>
      <c r="U128" s="0"/>
      <c r="V128" s="0"/>
      <c r="AMI128" s="0"/>
      <c r="AMJ128" s="0"/>
    </row>
    <row r="129" customFormat="false" ht="30.8" hidden="false" customHeight="false" outlineLevel="0" collapsed="false">
      <c r="A129" s="1" t="s">
        <v>389</v>
      </c>
      <c r="B129" s="1" t="s">
        <v>390</v>
      </c>
      <c r="C129" s="1" t="s">
        <v>47</v>
      </c>
      <c r="D129" s="1" t="s">
        <v>63</v>
      </c>
      <c r="E129" s="1" t="n">
        <v>20028.75</v>
      </c>
      <c r="F129" s="1" t="n">
        <f aca="false">D129-C129</f>
        <v>3</v>
      </c>
      <c r="G129" s="22" t="n">
        <v>3853.5</v>
      </c>
      <c r="H129" s="1" t="n">
        <f aca="false">G129*F129</f>
        <v>11560.5</v>
      </c>
      <c r="I129" s="13" t="s">
        <v>391</v>
      </c>
      <c r="J129" s="14" t="n">
        <v>11560.5</v>
      </c>
      <c r="K129" s="1" t="n">
        <f aca="false">H129-J129</f>
        <v>0</v>
      </c>
      <c r="L129" s="0"/>
    </row>
    <row r="130" customFormat="false" ht="30.8" hidden="false" customHeight="false" outlineLevel="0" collapsed="false">
      <c r="A130" s="1" t="s">
        <v>392</v>
      </c>
      <c r="B130" s="1" t="s">
        <v>393</v>
      </c>
      <c r="C130" s="1" t="s">
        <v>43</v>
      </c>
      <c r="D130" s="1" t="s">
        <v>28</v>
      </c>
      <c r="E130" s="1" t="n">
        <v>6107.5</v>
      </c>
      <c r="F130" s="1" t="n">
        <f aca="false">D130-C130</f>
        <v>1</v>
      </c>
      <c r="G130" s="22" t="n">
        <v>3853.5</v>
      </c>
      <c r="H130" s="1" t="n">
        <f aca="false">G130*F130</f>
        <v>3853.5</v>
      </c>
      <c r="I130" s="13" t="s">
        <v>394</v>
      </c>
      <c r="J130" s="14" t="n">
        <v>3853.5</v>
      </c>
      <c r="K130" s="1" t="n">
        <f aca="false">H130-J130</f>
        <v>0</v>
      </c>
      <c r="L130" s="0"/>
    </row>
    <row r="131" s="23" customFormat="true" ht="30.8" hidden="false" customHeight="false" outlineLevel="0" collapsed="false">
      <c r="A131" s="1" t="s">
        <v>395</v>
      </c>
      <c r="B131" s="1" t="s">
        <v>396</v>
      </c>
      <c r="C131" s="1" t="s">
        <v>142</v>
      </c>
      <c r="D131" s="1" t="s">
        <v>75</v>
      </c>
      <c r="E131" s="1" t="n">
        <v>33381.25</v>
      </c>
      <c r="F131" s="1" t="n">
        <f aca="false">D131-C131</f>
        <v>5</v>
      </c>
      <c r="G131" s="22" t="n">
        <v>3853.5</v>
      </c>
      <c r="H131" s="1" t="n">
        <f aca="false">G131*F131</f>
        <v>19267.5</v>
      </c>
      <c r="I131" s="13" t="s">
        <v>397</v>
      </c>
      <c r="J131" s="14" t="n">
        <v>19267.5</v>
      </c>
      <c r="K131" s="1" t="n">
        <f aca="false">H131-J131</f>
        <v>0</v>
      </c>
      <c r="L131" s="1"/>
      <c r="M131" s="0"/>
      <c r="N131" s="0"/>
      <c r="O131" s="0"/>
      <c r="P131" s="0"/>
      <c r="Q131" s="0"/>
      <c r="R131" s="0"/>
      <c r="S131" s="0"/>
      <c r="T131" s="0"/>
      <c r="U131" s="0"/>
      <c r="V131" s="0"/>
      <c r="AMI131" s="0"/>
      <c r="AMJ131" s="0"/>
    </row>
    <row r="132" s="12" customFormat="true" ht="29.85" hidden="false" customHeight="false" outlineLevel="0" collapsed="false">
      <c r="A132" s="7" t="s">
        <v>398</v>
      </c>
      <c r="B132" s="8" t="s">
        <v>399</v>
      </c>
      <c r="C132" s="8" t="s">
        <v>166</v>
      </c>
      <c r="D132" s="8" t="s">
        <v>47</v>
      </c>
      <c r="E132" s="8" t="n">
        <v>22487</v>
      </c>
      <c r="F132" s="8" t="n">
        <v>2</v>
      </c>
      <c r="G132" s="8" t="n">
        <v>5743.5</v>
      </c>
      <c r="H132" s="8" t="n">
        <f aca="false">G132*F132</f>
        <v>11487</v>
      </c>
      <c r="I132" s="9" t="s">
        <v>400</v>
      </c>
      <c r="J132" s="10" t="n">
        <v>11486.8</v>
      </c>
      <c r="K132" s="11" t="n">
        <f aca="false">H132+H133-J132-J133</f>
        <v>0.200000000000728</v>
      </c>
      <c r="L132" s="11"/>
    </row>
    <row r="133" s="12" customFormat="true" ht="29.85" hidden="false" customHeight="false" outlineLevel="0" collapsed="false">
      <c r="A133" s="7"/>
      <c r="B133" s="8"/>
      <c r="C133" s="8"/>
      <c r="D133" s="8"/>
      <c r="E133" s="8"/>
      <c r="F133" s="8" t="n">
        <v>1</v>
      </c>
      <c r="G133" s="8" t="n">
        <v>7000</v>
      </c>
      <c r="H133" s="8" t="n">
        <f aca="false">(G133*F133)+2100</f>
        <v>9100</v>
      </c>
      <c r="I133" s="9" t="s">
        <v>401</v>
      </c>
      <c r="J133" s="10" t="n">
        <v>9100</v>
      </c>
      <c r="K133" s="11" t="n">
        <v>0</v>
      </c>
      <c r="L133" s="11"/>
    </row>
    <row r="134" customFormat="false" ht="29.85" hidden="false" customHeight="false" outlineLevel="0" collapsed="false">
      <c r="A134" s="7" t="s">
        <v>402</v>
      </c>
      <c r="B134" s="11" t="s">
        <v>403</v>
      </c>
      <c r="C134" s="11" t="s">
        <v>166</v>
      </c>
      <c r="D134" s="11" t="s">
        <v>47</v>
      </c>
      <c r="E134" s="11" t="n">
        <v>19287</v>
      </c>
      <c r="F134" s="11" t="n">
        <v>2</v>
      </c>
      <c r="G134" s="8" t="n">
        <v>5743.5</v>
      </c>
      <c r="H134" s="11" t="n">
        <f aca="false">G134*F134</f>
        <v>11487</v>
      </c>
      <c r="I134" s="9" t="s">
        <v>404</v>
      </c>
      <c r="J134" s="10" t="n">
        <v>11486.8</v>
      </c>
      <c r="K134" s="11" t="n">
        <f aca="false">H134+H135-J134-J135</f>
        <v>0.200000000000728</v>
      </c>
      <c r="L134" s="11"/>
    </row>
    <row r="135" customFormat="false" ht="29.85" hidden="false" customHeight="false" outlineLevel="0" collapsed="false">
      <c r="A135" s="7"/>
      <c r="B135" s="11"/>
      <c r="C135" s="11"/>
      <c r="D135" s="11"/>
      <c r="E135" s="11"/>
      <c r="F135" s="11" t="n">
        <v>1</v>
      </c>
      <c r="G135" s="8" t="n">
        <v>7000</v>
      </c>
      <c r="H135" s="11" t="n">
        <f aca="false">G135*F135</f>
        <v>7000</v>
      </c>
      <c r="I135" s="9" t="s">
        <v>405</v>
      </c>
      <c r="J135" s="10" t="n">
        <v>7000</v>
      </c>
      <c r="K135" s="11" t="n">
        <v>0</v>
      </c>
      <c r="L135" s="11"/>
    </row>
    <row r="136" s="18" customFormat="true" ht="29.85" hidden="false" customHeight="false" outlineLevel="0" collapsed="false">
      <c r="A136" s="15" t="s">
        <v>406</v>
      </c>
      <c r="B136" s="15" t="s">
        <v>407</v>
      </c>
      <c r="C136" s="15" t="s">
        <v>74</v>
      </c>
      <c r="D136" s="15" t="s">
        <v>34</v>
      </c>
      <c r="E136" s="15" t="n">
        <v>17775</v>
      </c>
      <c r="F136" s="15" t="n">
        <f aca="false">D136-C136</f>
        <v>3</v>
      </c>
      <c r="G136" s="15" t="n">
        <v>3670</v>
      </c>
      <c r="H136" s="15" t="n">
        <f aca="false">G136*F136</f>
        <v>11010</v>
      </c>
      <c r="I136" s="16" t="s">
        <v>408</v>
      </c>
      <c r="J136" s="17" t="n">
        <v>11010</v>
      </c>
      <c r="K136" s="15" t="n">
        <f aca="false">H136-J136</f>
        <v>0</v>
      </c>
    </row>
    <row r="137" s="12" customFormat="true" ht="29.85" hidden="false" customHeight="false" outlineLevel="0" collapsed="false">
      <c r="A137" s="7" t="s">
        <v>409</v>
      </c>
      <c r="B137" s="11" t="s">
        <v>410</v>
      </c>
      <c r="C137" s="11" t="s">
        <v>47</v>
      </c>
      <c r="D137" s="11" t="s">
        <v>34</v>
      </c>
      <c r="E137" s="11" t="n">
        <v>105507.5</v>
      </c>
      <c r="F137" s="11" t="n">
        <f aca="false">D137-C137</f>
        <v>7</v>
      </c>
      <c r="G137" s="8" t="n">
        <v>3853.5</v>
      </c>
      <c r="H137" s="11" t="n">
        <f aca="false">(G137*F137)*3</f>
        <v>80923.5</v>
      </c>
      <c r="I137" s="9" t="s">
        <v>411</v>
      </c>
      <c r="J137" s="10" t="n">
        <v>26974.5</v>
      </c>
      <c r="K137" s="11" t="n">
        <f aca="false">H137-J137-J138-J139</f>
        <v>0</v>
      </c>
      <c r="L137" s="11"/>
    </row>
    <row r="138" s="12" customFormat="true" ht="29.85" hidden="false" customHeight="false" outlineLevel="0" collapsed="false">
      <c r="A138" s="7"/>
      <c r="B138" s="11"/>
      <c r="C138" s="11"/>
      <c r="D138" s="11"/>
      <c r="E138" s="11"/>
      <c r="F138" s="11"/>
      <c r="G138" s="8"/>
      <c r="H138" s="11"/>
      <c r="I138" s="9" t="s">
        <v>412</v>
      </c>
      <c r="J138" s="10" t="n">
        <v>26974.5</v>
      </c>
      <c r="K138" s="11" t="n">
        <v>0</v>
      </c>
      <c r="L138" s="11"/>
    </row>
    <row r="139" s="12" customFormat="true" ht="29.85" hidden="false" customHeight="false" outlineLevel="0" collapsed="false">
      <c r="A139" s="7"/>
      <c r="B139" s="11"/>
      <c r="C139" s="11"/>
      <c r="D139" s="11"/>
      <c r="E139" s="11"/>
      <c r="F139" s="11"/>
      <c r="G139" s="8"/>
      <c r="H139" s="11"/>
      <c r="I139" s="9" t="s">
        <v>413</v>
      </c>
      <c r="J139" s="10" t="n">
        <v>26974.5</v>
      </c>
      <c r="K139" s="11" t="n">
        <v>0</v>
      </c>
      <c r="L139" s="11"/>
    </row>
    <row r="140" s="23" customFormat="true" ht="30.8" hidden="false" customHeight="false" outlineLevel="0" collapsed="false">
      <c r="A140" s="1" t="s">
        <v>414</v>
      </c>
      <c r="B140" s="1" t="s">
        <v>415</v>
      </c>
      <c r="C140" s="1" t="s">
        <v>51</v>
      </c>
      <c r="D140" s="1" t="s">
        <v>232</v>
      </c>
      <c r="E140" s="1" t="n">
        <v>66500</v>
      </c>
      <c r="F140" s="1" t="n">
        <f aca="false">D140-C140</f>
        <v>8</v>
      </c>
      <c r="G140" s="22" t="n">
        <v>4693.5</v>
      </c>
      <c r="H140" s="1" t="n">
        <f aca="false">G140*F140</f>
        <v>37548</v>
      </c>
      <c r="I140" s="13" t="s">
        <v>416</v>
      </c>
      <c r="J140" s="14" t="n">
        <v>37548</v>
      </c>
      <c r="K140" s="1" t="n">
        <f aca="false">H140-J140</f>
        <v>0</v>
      </c>
      <c r="L140" s="1"/>
      <c r="M140" s="0"/>
      <c r="N140" s="0"/>
      <c r="O140" s="0"/>
      <c r="P140" s="0"/>
      <c r="Q140" s="0"/>
      <c r="R140" s="0"/>
      <c r="S140" s="0"/>
      <c r="T140" s="0"/>
      <c r="U140" s="0"/>
      <c r="V140" s="0"/>
      <c r="AMI140" s="0"/>
      <c r="AMJ140" s="0"/>
    </row>
    <row r="141" s="23" customFormat="true" ht="30.8" hidden="false" customHeight="false" outlineLevel="0" collapsed="false">
      <c r="A141" s="1" t="s">
        <v>417</v>
      </c>
      <c r="B141" s="1" t="s">
        <v>418</v>
      </c>
      <c r="C141" s="1" t="s">
        <v>29</v>
      </c>
      <c r="D141" s="1" t="s">
        <v>75</v>
      </c>
      <c r="E141" s="1" t="n">
        <v>19730</v>
      </c>
      <c r="F141" s="1" t="n">
        <f aca="false">D141-C141</f>
        <v>4</v>
      </c>
      <c r="G141" s="22" t="n">
        <v>3853.5</v>
      </c>
      <c r="H141" s="1" t="n">
        <f aca="false">G141*F141</f>
        <v>15414</v>
      </c>
      <c r="I141" s="13" t="s">
        <v>419</v>
      </c>
      <c r="J141" s="14" t="n">
        <v>15414</v>
      </c>
      <c r="K141" s="1" t="n">
        <f aca="false">H141-J141</f>
        <v>0</v>
      </c>
      <c r="L141" s="1"/>
      <c r="M141" s="0"/>
      <c r="N141" s="0"/>
      <c r="O141" s="0"/>
      <c r="P141" s="0"/>
      <c r="Q141" s="0"/>
      <c r="R141" s="0"/>
      <c r="S141" s="0"/>
      <c r="T141" s="0"/>
      <c r="U141" s="0"/>
      <c r="V141" s="0"/>
      <c r="AMI141" s="0"/>
      <c r="AMJ141" s="0"/>
    </row>
    <row r="142" customFormat="false" ht="30.8" hidden="false" customHeight="false" outlineLevel="0" collapsed="false">
      <c r="A142" s="1" t="s">
        <v>420</v>
      </c>
      <c r="B142" s="1" t="s">
        <v>421</v>
      </c>
      <c r="C142" s="1" t="s">
        <v>24</v>
      </c>
      <c r="D142" s="1" t="s">
        <v>34</v>
      </c>
      <c r="E142" s="1" t="n">
        <v>10415</v>
      </c>
      <c r="F142" s="1" t="n">
        <f aca="false">D142-C142</f>
        <v>2</v>
      </c>
      <c r="G142" s="22" t="n">
        <v>3853.5</v>
      </c>
      <c r="H142" s="1" t="n">
        <f aca="false">G142*F142</f>
        <v>7707</v>
      </c>
      <c r="I142" s="13" t="s">
        <v>422</v>
      </c>
      <c r="J142" s="14" t="n">
        <v>7707</v>
      </c>
      <c r="K142" s="1" t="n">
        <f aca="false">H142-J142</f>
        <v>0</v>
      </c>
      <c r="L142" s="0"/>
    </row>
    <row r="143" s="18" customFormat="true" ht="29.85" hidden="false" customHeight="false" outlineLevel="0" collapsed="false">
      <c r="A143" s="15" t="s">
        <v>423</v>
      </c>
      <c r="B143" s="15" t="s">
        <v>424</v>
      </c>
      <c r="C143" s="15" t="s">
        <v>74</v>
      </c>
      <c r="D143" s="15" t="s">
        <v>34</v>
      </c>
      <c r="E143" s="15" t="n">
        <v>17775</v>
      </c>
      <c r="F143" s="15" t="n">
        <f aca="false">D143-C143</f>
        <v>3</v>
      </c>
      <c r="G143" s="15" t="n">
        <v>3670</v>
      </c>
      <c r="H143" s="15" t="n">
        <f aca="false">G143*F143</f>
        <v>11010</v>
      </c>
      <c r="I143" s="16" t="s">
        <v>425</v>
      </c>
      <c r="J143" s="17" t="n">
        <v>11010</v>
      </c>
      <c r="K143" s="15" t="n">
        <f aca="false">H143-J143</f>
        <v>0</v>
      </c>
      <c r="L143" s="15"/>
    </row>
    <row r="144" s="23" customFormat="true" ht="30.8" hidden="false" customHeight="false" outlineLevel="0" collapsed="false">
      <c r="A144" s="1" t="s">
        <v>426</v>
      </c>
      <c r="B144" s="1" t="s">
        <v>427</v>
      </c>
      <c r="C144" s="1" t="s">
        <v>39</v>
      </c>
      <c r="D144" s="1" t="s">
        <v>13</v>
      </c>
      <c r="E144" s="1" t="n">
        <v>6107.5</v>
      </c>
      <c r="F144" s="1" t="n">
        <f aca="false">D144-C144</f>
        <v>1</v>
      </c>
      <c r="G144" s="22" t="n">
        <v>3853.5</v>
      </c>
      <c r="H144" s="1" t="n">
        <f aca="false">G144*F144</f>
        <v>3853.5</v>
      </c>
      <c r="I144" s="13" t="s">
        <v>428</v>
      </c>
      <c r="J144" s="14" t="n">
        <v>3853.5</v>
      </c>
      <c r="K144" s="1" t="n">
        <f aca="false">H144-J144</f>
        <v>0</v>
      </c>
      <c r="L144" s="1"/>
      <c r="M144" s="0"/>
      <c r="N144" s="0"/>
      <c r="O144" s="0"/>
      <c r="P144" s="0"/>
      <c r="Q144" s="0"/>
      <c r="R144" s="0"/>
      <c r="S144" s="0"/>
      <c r="T144" s="0"/>
      <c r="U144" s="0"/>
      <c r="V144" s="0"/>
      <c r="AMI144" s="0"/>
      <c r="AMJ144" s="0"/>
    </row>
    <row r="145" s="12" customFormat="true" ht="29.85" hidden="false" customHeight="false" outlineLevel="0" collapsed="false">
      <c r="A145" s="7" t="s">
        <v>429</v>
      </c>
      <c r="B145" s="11" t="s">
        <v>430</v>
      </c>
      <c r="C145" s="11" t="s">
        <v>39</v>
      </c>
      <c r="D145" s="11" t="s">
        <v>112</v>
      </c>
      <c r="E145" s="11" t="n">
        <v>71242.5</v>
      </c>
      <c r="F145" s="11" t="n">
        <f aca="false">D145-C145</f>
        <v>6</v>
      </c>
      <c r="G145" s="8" t="n">
        <v>3853.5</v>
      </c>
      <c r="H145" s="11" t="n">
        <f aca="false">(G145*F145)*2</f>
        <v>46242</v>
      </c>
      <c r="I145" s="9" t="s">
        <v>431</v>
      </c>
      <c r="J145" s="10" t="n">
        <v>23121</v>
      </c>
      <c r="K145" s="11" t="n">
        <f aca="false">H145-J145-J146</f>
        <v>0</v>
      </c>
      <c r="L145" s="11"/>
    </row>
    <row r="146" s="12" customFormat="true" ht="29.85" hidden="false" customHeight="false" outlineLevel="0" collapsed="false">
      <c r="A146" s="7"/>
      <c r="B146" s="11"/>
      <c r="C146" s="11"/>
      <c r="D146" s="11"/>
      <c r="E146" s="11"/>
      <c r="F146" s="11"/>
      <c r="G146" s="8"/>
      <c r="H146" s="11"/>
      <c r="I146" s="9" t="s">
        <v>432</v>
      </c>
      <c r="J146" s="10" t="n">
        <v>23121</v>
      </c>
      <c r="K146" s="11" t="n">
        <v>0</v>
      </c>
      <c r="L146" s="11"/>
    </row>
    <row r="147" customFormat="false" ht="15.9" hidden="false" customHeight="false" outlineLevel="0" collapsed="false">
      <c r="A147" s="1" t="s">
        <v>433</v>
      </c>
      <c r="B147" s="1" t="s">
        <v>434</v>
      </c>
      <c r="C147" s="1" t="s">
        <v>82</v>
      </c>
      <c r="D147" s="1" t="s">
        <v>67</v>
      </c>
      <c r="E147" s="1" t="n">
        <v>21847.5</v>
      </c>
      <c r="F147" s="1" t="n">
        <f aca="false">D147-C147</f>
        <v>3</v>
      </c>
      <c r="G147" s="22" t="n">
        <v>3853.5</v>
      </c>
      <c r="H147" s="1" t="n">
        <f aca="false">G147*F147</f>
        <v>11560.5</v>
      </c>
      <c r="I147" s="13" t="s">
        <v>435</v>
      </c>
      <c r="J147" s="14" t="n">
        <v>11560.5</v>
      </c>
      <c r="K147" s="1" t="n">
        <f aca="false">H147-J147</f>
        <v>0</v>
      </c>
      <c r="L147" s="0"/>
    </row>
    <row r="148" s="23" customFormat="true" ht="30.8" hidden="false" customHeight="false" outlineLevel="0" collapsed="false">
      <c r="A148" s="1" t="s">
        <v>436</v>
      </c>
      <c r="B148" s="1" t="s">
        <v>437</v>
      </c>
      <c r="C148" s="1" t="s">
        <v>74</v>
      </c>
      <c r="D148" s="1" t="s">
        <v>75</v>
      </c>
      <c r="E148" s="1" t="n">
        <v>14565</v>
      </c>
      <c r="F148" s="1" t="n">
        <f aca="false">D148-C148</f>
        <v>2</v>
      </c>
      <c r="G148" s="22" t="n">
        <v>3853.5</v>
      </c>
      <c r="H148" s="1" t="n">
        <f aca="false">G148*F148</f>
        <v>7707</v>
      </c>
      <c r="I148" s="13" t="s">
        <v>438</v>
      </c>
      <c r="J148" s="14" t="n">
        <v>7707</v>
      </c>
      <c r="K148" s="1" t="n">
        <f aca="false">H148-J148</f>
        <v>0</v>
      </c>
      <c r="L148" s="1"/>
      <c r="M148" s="0"/>
      <c r="N148" s="0"/>
      <c r="O148" s="0"/>
      <c r="P148" s="0"/>
      <c r="Q148" s="0"/>
      <c r="R148" s="0"/>
      <c r="S148" s="0"/>
      <c r="T148" s="0"/>
      <c r="U148" s="0"/>
      <c r="V148" s="0"/>
      <c r="AMI148" s="0"/>
      <c r="AMJ148" s="0"/>
    </row>
    <row r="149" customFormat="false" ht="30.8" hidden="false" customHeight="false" outlineLevel="0" collapsed="false">
      <c r="A149" s="1" t="s">
        <v>439</v>
      </c>
      <c r="B149" s="1" t="s">
        <v>440</v>
      </c>
      <c r="C149" s="1" t="s">
        <v>29</v>
      </c>
      <c r="D149" s="1" t="s">
        <v>119</v>
      </c>
      <c r="E149" s="1" t="n">
        <v>50332.5</v>
      </c>
      <c r="F149" s="1" t="n">
        <f aca="false">D149-C149</f>
        <v>9</v>
      </c>
      <c r="G149" s="22" t="n">
        <v>3853.5</v>
      </c>
      <c r="H149" s="1" t="n">
        <f aca="false">G149*F149</f>
        <v>34681.5</v>
      </c>
      <c r="I149" s="13" t="s">
        <v>441</v>
      </c>
      <c r="J149" s="14" t="n">
        <v>34681.5</v>
      </c>
      <c r="K149" s="1" t="n">
        <f aca="false">H149-J149</f>
        <v>0</v>
      </c>
      <c r="L149" s="0"/>
    </row>
    <row r="150" s="23" customFormat="true" ht="30.8" hidden="false" customHeight="false" outlineLevel="0" collapsed="false">
      <c r="A150" s="1" t="s">
        <v>442</v>
      </c>
      <c r="B150" s="1" t="s">
        <v>443</v>
      </c>
      <c r="C150" s="1" t="s">
        <v>180</v>
      </c>
      <c r="D150" s="1" t="s">
        <v>232</v>
      </c>
      <c r="E150" s="1" t="n">
        <v>24430</v>
      </c>
      <c r="F150" s="1" t="n">
        <f aca="false">D150-C150</f>
        <v>4</v>
      </c>
      <c r="G150" s="22" t="n">
        <v>3853.5</v>
      </c>
      <c r="H150" s="1" t="n">
        <f aca="false">G150*F150</f>
        <v>15414</v>
      </c>
      <c r="I150" s="13" t="s">
        <v>444</v>
      </c>
      <c r="J150" s="14" t="n">
        <v>15414</v>
      </c>
      <c r="K150" s="1" t="n">
        <f aca="false">H150-J150</f>
        <v>0</v>
      </c>
      <c r="L150" s="1"/>
      <c r="M150" s="0"/>
      <c r="N150" s="0"/>
      <c r="O150" s="0"/>
      <c r="P150" s="0"/>
      <c r="Q150" s="0"/>
      <c r="R150" s="0"/>
      <c r="S150" s="0"/>
      <c r="T150" s="0"/>
      <c r="U150" s="0"/>
      <c r="V150" s="0"/>
      <c r="AMI150" s="0"/>
      <c r="AMJ150" s="0"/>
    </row>
    <row r="151" s="23" customFormat="true" ht="30.8" hidden="false" customHeight="false" outlineLevel="0" collapsed="false">
      <c r="A151" s="1" t="s">
        <v>445</v>
      </c>
      <c r="B151" s="1" t="s">
        <v>446</v>
      </c>
      <c r="C151" s="1" t="s">
        <v>24</v>
      </c>
      <c r="D151" s="1" t="s">
        <v>19</v>
      </c>
      <c r="E151" s="1" t="n">
        <v>15622.5</v>
      </c>
      <c r="F151" s="1" t="n">
        <f aca="false">D151-C151</f>
        <v>3</v>
      </c>
      <c r="G151" s="22" t="n">
        <v>3853.5</v>
      </c>
      <c r="H151" s="1" t="n">
        <f aca="false">G151*F151</f>
        <v>11560.5</v>
      </c>
      <c r="I151" s="13" t="s">
        <v>447</v>
      </c>
      <c r="J151" s="14" t="n">
        <v>11560.5</v>
      </c>
      <c r="K151" s="1" t="n">
        <f aca="false">H151-J151</f>
        <v>0</v>
      </c>
      <c r="L151" s="1"/>
      <c r="M151" s="0"/>
      <c r="N151" s="0"/>
      <c r="O151" s="0"/>
      <c r="P151" s="0"/>
      <c r="Q151" s="0"/>
      <c r="R151" s="0"/>
      <c r="S151" s="0"/>
      <c r="T151" s="0"/>
      <c r="U151" s="0"/>
      <c r="V151" s="0"/>
      <c r="AMI151" s="0"/>
      <c r="AMJ151" s="0"/>
    </row>
    <row r="152" s="28" customFormat="true" ht="29.85" hidden="false" customHeight="false" outlineLevel="0" collapsed="false">
      <c r="A152" s="25" t="s">
        <v>448</v>
      </c>
      <c r="B152" s="25" t="s">
        <v>449</v>
      </c>
      <c r="C152" s="25" t="s">
        <v>39</v>
      </c>
      <c r="D152" s="25" t="s">
        <v>86</v>
      </c>
      <c r="E152" s="25" t="n">
        <v>9865</v>
      </c>
      <c r="F152" s="25" t="n">
        <f aca="false">D152-C152</f>
        <v>2</v>
      </c>
      <c r="G152" s="25"/>
      <c r="H152" s="25" t="n">
        <v>3853.5</v>
      </c>
      <c r="I152" s="26" t="s">
        <v>450</v>
      </c>
      <c r="J152" s="27" t="n">
        <v>3853.5</v>
      </c>
      <c r="K152" s="25" t="n">
        <f aca="false">H152-J152</f>
        <v>0</v>
      </c>
      <c r="L152" s="25"/>
      <c r="M152" s="28" t="s">
        <v>451</v>
      </c>
    </row>
    <row r="153" s="33" customFormat="true" ht="30.8" hidden="false" customHeight="false" outlineLevel="0" collapsed="false">
      <c r="A153" s="29" t="s">
        <v>452</v>
      </c>
      <c r="B153" s="29" t="s">
        <v>453</v>
      </c>
      <c r="C153" s="29" t="s">
        <v>13</v>
      </c>
      <c r="D153" s="29" t="s">
        <v>86</v>
      </c>
      <c r="E153" s="29" t="n">
        <v>4932.5</v>
      </c>
      <c r="F153" s="29" t="n">
        <f aca="false">D153-C153</f>
        <v>1</v>
      </c>
      <c r="G153" s="29" t="n">
        <v>3853.5</v>
      </c>
      <c r="H153" s="29" t="n">
        <f aca="false">G153*F153</f>
        <v>3853.5</v>
      </c>
      <c r="I153" s="30" t="s">
        <v>454</v>
      </c>
      <c r="J153" s="31" t="n">
        <v>3853.5</v>
      </c>
      <c r="K153" s="1" t="n">
        <f aca="false">H153-J153</f>
        <v>0</v>
      </c>
      <c r="L153" s="1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AMI153" s="0"/>
      <c r="AMJ153" s="0"/>
    </row>
    <row r="154" customFormat="false" ht="30.8" hidden="false" customHeight="false" outlineLevel="0" collapsed="false">
      <c r="A154" s="1" t="s">
        <v>455</v>
      </c>
      <c r="B154" s="1" t="s">
        <v>453</v>
      </c>
      <c r="C154" s="1" t="s">
        <v>86</v>
      </c>
      <c r="D154" s="1" t="s">
        <v>51</v>
      </c>
      <c r="E154" s="1" t="n">
        <v>14797.5</v>
      </c>
      <c r="F154" s="1" t="n">
        <f aca="false">D154-C154</f>
        <v>3</v>
      </c>
      <c r="G154" s="22" t="n">
        <v>3853.5</v>
      </c>
      <c r="H154" s="1" t="n">
        <f aca="false">G154*F154</f>
        <v>11560.5</v>
      </c>
      <c r="I154" s="13" t="s">
        <v>456</v>
      </c>
      <c r="J154" s="14" t="n">
        <v>11560.5</v>
      </c>
      <c r="K154" s="1" t="n">
        <f aca="false">H154-J154</f>
        <v>0</v>
      </c>
      <c r="L154" s="0"/>
    </row>
    <row r="155" s="28" customFormat="true" ht="29.85" hidden="false" customHeight="false" outlineLevel="0" collapsed="false">
      <c r="A155" s="25" t="s">
        <v>457</v>
      </c>
      <c r="B155" s="25" t="s">
        <v>458</v>
      </c>
      <c r="C155" s="25" t="s">
        <v>43</v>
      </c>
      <c r="D155" s="25" t="s">
        <v>24</v>
      </c>
      <c r="E155" s="25" t="n">
        <v>43470</v>
      </c>
      <c r="F155" s="25" t="n">
        <f aca="false">D155-C155</f>
        <v>7</v>
      </c>
      <c r="G155" s="25"/>
      <c r="H155" s="25" t="n">
        <v>31290</v>
      </c>
      <c r="I155" s="26" t="s">
        <v>459</v>
      </c>
      <c r="J155" s="27" t="n">
        <v>31290</v>
      </c>
      <c r="K155" s="25" t="n">
        <f aca="false">H155-J155</f>
        <v>0</v>
      </c>
      <c r="L155" s="25"/>
    </row>
    <row r="156" s="23" customFormat="true" ht="15.9" hidden="false" customHeight="false" outlineLevel="0" collapsed="false">
      <c r="A156" s="1" t="s">
        <v>460</v>
      </c>
      <c r="B156" s="1" t="s">
        <v>461</v>
      </c>
      <c r="C156" s="1" t="s">
        <v>29</v>
      </c>
      <c r="D156" s="1" t="s">
        <v>74</v>
      </c>
      <c r="E156" s="1" t="n">
        <v>9865</v>
      </c>
      <c r="F156" s="1" t="n">
        <f aca="false">D156-C156</f>
        <v>2</v>
      </c>
      <c r="G156" s="22" t="n">
        <v>3853.5</v>
      </c>
      <c r="H156" s="1" t="n">
        <f aca="false">G156*F156</f>
        <v>7707</v>
      </c>
      <c r="I156" s="13" t="s">
        <v>462</v>
      </c>
      <c r="J156" s="14" t="n">
        <v>7707</v>
      </c>
      <c r="K156" s="1" t="n">
        <f aca="false">H156-J156</f>
        <v>0</v>
      </c>
      <c r="L156" s="1"/>
      <c r="M156" s="0"/>
      <c r="N156" s="0"/>
      <c r="O156" s="0"/>
      <c r="P156" s="0"/>
      <c r="Q156" s="0"/>
      <c r="R156" s="0"/>
      <c r="S156" s="0"/>
      <c r="T156" s="0"/>
      <c r="U156" s="0"/>
      <c r="V156" s="0"/>
      <c r="AMI156" s="0"/>
      <c r="AMJ156" s="0"/>
    </row>
    <row r="157" customFormat="false" ht="15.9" hidden="false" customHeight="false" outlineLevel="0" collapsed="false">
      <c r="A157" s="1" t="s">
        <v>463</v>
      </c>
      <c r="B157" s="1" t="s">
        <v>464</v>
      </c>
      <c r="C157" s="1" t="s">
        <v>43</v>
      </c>
      <c r="D157" s="1" t="s">
        <v>142</v>
      </c>
      <c r="E157" s="1" t="n">
        <v>24435</v>
      </c>
      <c r="F157" s="1" t="n">
        <f aca="false">D157-C157</f>
        <v>3</v>
      </c>
      <c r="G157" s="22" t="n">
        <v>3853.5</v>
      </c>
      <c r="H157" s="1" t="n">
        <f aca="false">G157*F157</f>
        <v>11560.5</v>
      </c>
      <c r="I157" s="13" t="s">
        <v>465</v>
      </c>
      <c r="J157" s="14" t="n">
        <v>11560.5</v>
      </c>
      <c r="K157" s="1" t="n">
        <f aca="false">H157-J157</f>
        <v>0</v>
      </c>
      <c r="L157" s="0"/>
    </row>
    <row r="158" customFormat="false" ht="30.8" hidden="false" customHeight="false" outlineLevel="0" collapsed="false">
      <c r="A158" s="1" t="s">
        <v>466</v>
      </c>
      <c r="B158" s="1" t="s">
        <v>467</v>
      </c>
      <c r="C158" s="1" t="s">
        <v>180</v>
      </c>
      <c r="D158" s="1" t="s">
        <v>58</v>
      </c>
      <c r="E158" s="1" t="n">
        <v>18142.5</v>
      </c>
      <c r="F158" s="1" t="n">
        <f aca="false">D158-C158</f>
        <v>3</v>
      </c>
      <c r="G158" s="22" t="n">
        <v>4693.5</v>
      </c>
      <c r="H158" s="1" t="n">
        <f aca="false">G158*F158</f>
        <v>14080.5</v>
      </c>
      <c r="I158" s="13" t="s">
        <v>468</v>
      </c>
      <c r="J158" s="14" t="n">
        <v>14080.5</v>
      </c>
      <c r="K158" s="1" t="n">
        <f aca="false">H158-J158</f>
        <v>0</v>
      </c>
      <c r="L158" s="0"/>
    </row>
    <row r="159" customFormat="false" ht="30.8" hidden="false" customHeight="false" outlineLevel="0" collapsed="false">
      <c r="A159" s="1" t="s">
        <v>469</v>
      </c>
      <c r="B159" s="1" t="s">
        <v>470</v>
      </c>
      <c r="C159" s="1" t="s">
        <v>63</v>
      </c>
      <c r="D159" s="1" t="s">
        <v>35</v>
      </c>
      <c r="E159" s="1" t="n">
        <v>57662.5</v>
      </c>
      <c r="F159" s="1" t="n">
        <f aca="false">D159-C159</f>
        <v>10</v>
      </c>
      <c r="G159" s="22" t="n">
        <v>3853.5</v>
      </c>
      <c r="H159" s="1" t="n">
        <f aca="false">G159*F159</f>
        <v>38535</v>
      </c>
      <c r="I159" s="13" t="s">
        <v>471</v>
      </c>
      <c r="J159" s="14" t="n">
        <v>38535</v>
      </c>
      <c r="K159" s="1" t="n">
        <f aca="false">H159-J159</f>
        <v>0</v>
      </c>
      <c r="L159" s="0"/>
    </row>
    <row r="160" customFormat="false" ht="30.8" hidden="false" customHeight="false" outlineLevel="0" collapsed="false">
      <c r="A160" s="1" t="s">
        <v>472</v>
      </c>
      <c r="B160" s="1" t="s">
        <v>473</v>
      </c>
      <c r="C160" s="1" t="s">
        <v>150</v>
      </c>
      <c r="D160" s="1" t="s">
        <v>58</v>
      </c>
      <c r="E160" s="1" t="n">
        <v>4932.5</v>
      </c>
      <c r="F160" s="1" t="n">
        <f aca="false">D160-C160</f>
        <v>1</v>
      </c>
      <c r="G160" s="22" t="n">
        <v>3853.5</v>
      </c>
      <c r="H160" s="1" t="n">
        <f aca="false">G160*F160</f>
        <v>3853.5</v>
      </c>
      <c r="I160" s="13" t="s">
        <v>474</v>
      </c>
      <c r="J160" s="14" t="n">
        <v>3853.5</v>
      </c>
      <c r="K160" s="1" t="n">
        <f aca="false">H160-J160</f>
        <v>0</v>
      </c>
      <c r="L160" s="0"/>
    </row>
    <row r="161" s="23" customFormat="true" ht="30.8" hidden="false" customHeight="false" outlineLevel="0" collapsed="false">
      <c r="A161" s="1" t="s">
        <v>475</v>
      </c>
      <c r="B161" s="1" t="s">
        <v>476</v>
      </c>
      <c r="C161" s="1" t="s">
        <v>58</v>
      </c>
      <c r="D161" s="1" t="s">
        <v>59</v>
      </c>
      <c r="E161" s="1" t="n">
        <v>12215</v>
      </c>
      <c r="F161" s="1" t="n">
        <f aca="false">D161-C161</f>
        <v>2</v>
      </c>
      <c r="G161" s="22" t="n">
        <v>3853.5</v>
      </c>
      <c r="H161" s="1" t="n">
        <f aca="false">G161*F161</f>
        <v>7707</v>
      </c>
      <c r="I161" s="13" t="s">
        <v>477</v>
      </c>
      <c r="J161" s="14" t="n">
        <v>7707</v>
      </c>
      <c r="K161" s="1" t="n">
        <f aca="false">H161-J161</f>
        <v>0</v>
      </c>
      <c r="L161" s="1"/>
      <c r="M161" s="0"/>
      <c r="N161" s="0"/>
      <c r="O161" s="0"/>
      <c r="P161" s="0"/>
      <c r="Q161" s="0"/>
      <c r="R161" s="0"/>
      <c r="S161" s="0"/>
      <c r="T161" s="0"/>
      <c r="U161" s="0"/>
      <c r="V161" s="0"/>
      <c r="AMI161" s="0"/>
      <c r="AMJ161" s="0"/>
    </row>
    <row r="162" customFormat="false" ht="15.9" hidden="false" customHeight="false" outlineLevel="0" collapsed="false">
      <c r="A162" s="1" t="s">
        <v>478</v>
      </c>
      <c r="B162" s="1" t="s">
        <v>479</v>
      </c>
      <c r="C162" s="1" t="s">
        <v>67</v>
      </c>
      <c r="D162" s="1" t="s">
        <v>39</v>
      </c>
      <c r="E162" s="1" t="n">
        <v>13807.5</v>
      </c>
      <c r="F162" s="1" t="n">
        <f aca="false">D162-C162</f>
        <v>2</v>
      </c>
      <c r="G162" s="22" t="n">
        <v>3853.5</v>
      </c>
      <c r="H162" s="1" t="n">
        <f aca="false">G162*F162</f>
        <v>7707</v>
      </c>
      <c r="I162" s="13" t="s">
        <v>480</v>
      </c>
      <c r="J162" s="14" t="n">
        <v>7707</v>
      </c>
      <c r="K162" s="1" t="n">
        <f aca="false">H162-J162</f>
        <v>0</v>
      </c>
      <c r="L162" s="0"/>
    </row>
    <row r="163" customFormat="false" ht="29.85" hidden="false" customHeight="false" outlineLevel="0" collapsed="false">
      <c r="A163" s="1" t="s">
        <v>481</v>
      </c>
      <c r="B163" s="1" t="s">
        <v>482</v>
      </c>
      <c r="C163" s="1" t="s">
        <v>146</v>
      </c>
      <c r="D163" s="1" t="s">
        <v>59</v>
      </c>
      <c r="E163" s="1" t="n">
        <v>27615</v>
      </c>
      <c r="F163" s="1" t="n">
        <f aca="false">D163-C163</f>
        <v>4</v>
      </c>
      <c r="G163" s="22" t="n">
        <v>3853.5</v>
      </c>
      <c r="H163" s="1" t="n">
        <f aca="false">G163*F163</f>
        <v>15414</v>
      </c>
      <c r="I163" s="13" t="s">
        <v>483</v>
      </c>
      <c r="J163" s="14" t="n">
        <v>15414</v>
      </c>
      <c r="K163" s="1" t="n">
        <f aca="false">H163-J163</f>
        <v>0</v>
      </c>
      <c r="L163" s="0"/>
    </row>
    <row r="164" s="23" customFormat="true" ht="30.8" hidden="false" customHeight="false" outlineLevel="0" collapsed="false">
      <c r="A164" s="1" t="s">
        <v>484</v>
      </c>
      <c r="B164" s="1" t="s">
        <v>485</v>
      </c>
      <c r="C164" s="1" t="s">
        <v>14</v>
      </c>
      <c r="D164" s="1" t="s">
        <v>180</v>
      </c>
      <c r="E164" s="1" t="n">
        <v>13530</v>
      </c>
      <c r="F164" s="1" t="n">
        <f aca="false">D164-C164</f>
        <v>2</v>
      </c>
      <c r="G164" s="22" t="n">
        <v>3853.5</v>
      </c>
      <c r="H164" s="1" t="n">
        <f aca="false">G164*F164</f>
        <v>7707</v>
      </c>
      <c r="I164" s="13" t="s">
        <v>486</v>
      </c>
      <c r="J164" s="14" t="n">
        <v>7707</v>
      </c>
      <c r="K164" s="1" t="n">
        <f aca="false">H164-J164</f>
        <v>0</v>
      </c>
      <c r="L164" s="1"/>
      <c r="M164" s="0"/>
      <c r="N164" s="0"/>
      <c r="O164" s="0"/>
      <c r="P164" s="0"/>
      <c r="Q164" s="0"/>
      <c r="R164" s="0"/>
      <c r="S164" s="0"/>
      <c r="T164" s="0"/>
      <c r="U164" s="0"/>
      <c r="V164" s="0"/>
      <c r="AMI164" s="0"/>
      <c r="AMJ164" s="0"/>
    </row>
    <row r="165" s="12" customFormat="true" ht="29.85" hidden="false" customHeight="false" outlineLevel="0" collapsed="false">
      <c r="A165" s="7" t="s">
        <v>487</v>
      </c>
      <c r="B165" s="11" t="s">
        <v>488</v>
      </c>
      <c r="C165" s="11" t="s">
        <v>142</v>
      </c>
      <c r="D165" s="11" t="s">
        <v>34</v>
      </c>
      <c r="E165" s="11" t="n">
        <v>59190</v>
      </c>
      <c r="F165" s="11" t="n">
        <f aca="false">D165-C165</f>
        <v>6</v>
      </c>
      <c r="G165" s="8" t="n">
        <v>3853.5</v>
      </c>
      <c r="H165" s="11" t="n">
        <f aca="false">(G165*F165)*2</f>
        <v>46242</v>
      </c>
      <c r="I165" s="9" t="s">
        <v>489</v>
      </c>
      <c r="J165" s="10" t="n">
        <v>23121</v>
      </c>
      <c r="K165" s="11" t="n">
        <f aca="false">H165-J165-J166</f>
        <v>0</v>
      </c>
      <c r="L165" s="11"/>
    </row>
    <row r="166" s="12" customFormat="true" ht="29.85" hidden="false" customHeight="false" outlineLevel="0" collapsed="false">
      <c r="A166" s="7"/>
      <c r="B166" s="11"/>
      <c r="C166" s="11"/>
      <c r="D166" s="11"/>
      <c r="E166" s="11"/>
      <c r="F166" s="11"/>
      <c r="G166" s="8"/>
      <c r="H166" s="11"/>
      <c r="I166" s="9" t="s">
        <v>490</v>
      </c>
      <c r="J166" s="10" t="n">
        <v>23121</v>
      </c>
      <c r="K166" s="11" t="n">
        <v>0</v>
      </c>
      <c r="L166" s="11"/>
    </row>
    <row r="167" s="23" customFormat="true" ht="15.9" hidden="false" customHeight="false" outlineLevel="0" collapsed="false">
      <c r="A167" s="1" t="s">
        <v>491</v>
      </c>
      <c r="B167" s="1" t="s">
        <v>492</v>
      </c>
      <c r="C167" s="1" t="s">
        <v>75</v>
      </c>
      <c r="D167" s="1" t="s">
        <v>19</v>
      </c>
      <c r="E167" s="1" t="n">
        <v>9865</v>
      </c>
      <c r="F167" s="1" t="n">
        <f aca="false">D167-C167</f>
        <v>2</v>
      </c>
      <c r="G167" s="22" t="n">
        <v>3853.5</v>
      </c>
      <c r="H167" s="1" t="n">
        <f aca="false">G167*F167</f>
        <v>7707</v>
      </c>
      <c r="I167" s="13" t="s">
        <v>493</v>
      </c>
      <c r="J167" s="14" t="n">
        <v>7707</v>
      </c>
      <c r="K167" s="1" t="n">
        <f aca="false">H167-J167</f>
        <v>0</v>
      </c>
      <c r="L167" s="1"/>
      <c r="M167" s="0"/>
      <c r="N167" s="0"/>
      <c r="O167" s="0"/>
      <c r="P167" s="0"/>
      <c r="Q167" s="0"/>
      <c r="R167" s="0"/>
      <c r="S167" s="0"/>
      <c r="T167" s="0"/>
      <c r="U167" s="0"/>
      <c r="V167" s="0"/>
      <c r="AMI167" s="0"/>
      <c r="AMJ167" s="0"/>
    </row>
    <row r="168" customFormat="false" ht="15.9" hidden="false" customHeight="false" outlineLevel="0" collapsed="false">
      <c r="A168" s="1" t="s">
        <v>494</v>
      </c>
      <c r="B168" s="1" t="s">
        <v>495</v>
      </c>
      <c r="C168" s="1" t="s">
        <v>86</v>
      </c>
      <c r="D168" s="1" t="s">
        <v>133</v>
      </c>
      <c r="E168" s="1" t="n">
        <v>4932.5</v>
      </c>
      <c r="F168" s="1" t="n">
        <f aca="false">D168-C168</f>
        <v>1</v>
      </c>
      <c r="G168" s="22" t="n">
        <v>3853.5</v>
      </c>
      <c r="H168" s="1" t="n">
        <f aca="false">G168*F168</f>
        <v>3853.5</v>
      </c>
      <c r="I168" s="13" t="s">
        <v>496</v>
      </c>
      <c r="J168" s="14" t="n">
        <v>3853.5</v>
      </c>
      <c r="K168" s="1" t="n">
        <f aca="false">H168-J168</f>
        <v>0</v>
      </c>
      <c r="L168" s="0"/>
    </row>
    <row r="169" s="23" customFormat="true" ht="15.9" hidden="false" customHeight="false" outlineLevel="0" collapsed="false">
      <c r="A169" s="1" t="s">
        <v>497</v>
      </c>
      <c r="B169" s="1" t="s">
        <v>498</v>
      </c>
      <c r="C169" s="1" t="s">
        <v>119</v>
      </c>
      <c r="D169" s="1" t="s">
        <v>86</v>
      </c>
      <c r="E169" s="1" t="n">
        <v>34737.5</v>
      </c>
      <c r="F169" s="1" t="n">
        <f aca="false">D169-C169</f>
        <v>5</v>
      </c>
      <c r="G169" s="22" t="n">
        <v>4693.5</v>
      </c>
      <c r="H169" s="1" t="n">
        <f aca="false">G169*F169</f>
        <v>23467.5</v>
      </c>
      <c r="I169" s="13" t="s">
        <v>499</v>
      </c>
      <c r="J169" s="14" t="n">
        <v>23467.5</v>
      </c>
      <c r="K169" s="1" t="n">
        <f aca="false">H169-J169</f>
        <v>0</v>
      </c>
      <c r="L169" s="1"/>
      <c r="M169" s="0"/>
      <c r="N169" s="0"/>
      <c r="O169" s="0"/>
      <c r="P169" s="0"/>
      <c r="Q169" s="0"/>
      <c r="R169" s="0"/>
      <c r="S169" s="0"/>
      <c r="T169" s="0"/>
      <c r="U169" s="0"/>
      <c r="V169" s="0"/>
      <c r="AMI169" s="0"/>
      <c r="AMJ169" s="0"/>
    </row>
    <row r="170" s="23" customFormat="true" ht="30.8" hidden="false" customHeight="false" outlineLevel="0" collapsed="false">
      <c r="A170" s="1" t="s">
        <v>500</v>
      </c>
      <c r="B170" s="1" t="s">
        <v>501</v>
      </c>
      <c r="C170" s="1" t="s">
        <v>47</v>
      </c>
      <c r="D170" s="1" t="s">
        <v>142</v>
      </c>
      <c r="E170" s="1" t="n">
        <v>6822.5</v>
      </c>
      <c r="F170" s="1" t="n">
        <f aca="false">D170-C170</f>
        <v>1</v>
      </c>
      <c r="G170" s="22" t="n">
        <v>5743.5</v>
      </c>
      <c r="H170" s="1" t="n">
        <f aca="false">G170*F170</f>
        <v>5743.5</v>
      </c>
      <c r="I170" s="13" t="s">
        <v>502</v>
      </c>
      <c r="J170" s="14" t="n">
        <v>5743.4</v>
      </c>
      <c r="K170" s="1" t="n">
        <f aca="false">H170-J170</f>
        <v>0.100000000000364</v>
      </c>
      <c r="L170" s="1"/>
      <c r="M170" s="0"/>
      <c r="N170" s="0"/>
      <c r="O170" s="0"/>
      <c r="P170" s="0"/>
      <c r="Q170" s="0"/>
      <c r="R170" s="0"/>
      <c r="S170" s="0"/>
      <c r="T170" s="0"/>
      <c r="U170" s="0"/>
      <c r="V170" s="0"/>
      <c r="AMI170" s="0"/>
      <c r="AMJ170" s="0"/>
    </row>
    <row r="171" customFormat="false" ht="30.8" hidden="false" customHeight="false" outlineLevel="0" collapsed="false">
      <c r="A171" s="1" t="s">
        <v>503</v>
      </c>
      <c r="B171" s="1" t="s">
        <v>504</v>
      </c>
      <c r="C171" s="1" t="s">
        <v>19</v>
      </c>
      <c r="D171" s="1" t="s">
        <v>119</v>
      </c>
      <c r="E171" s="1" t="n">
        <v>20842.5</v>
      </c>
      <c r="F171" s="1" t="n">
        <f aca="false">D171-C171</f>
        <v>3</v>
      </c>
      <c r="G171" s="22" t="n">
        <v>4693.5</v>
      </c>
      <c r="H171" s="1" t="n">
        <f aca="false">G171*F171</f>
        <v>14080.5</v>
      </c>
      <c r="I171" s="13" t="s">
        <v>505</v>
      </c>
      <c r="J171" s="14" t="n">
        <v>14080.5</v>
      </c>
      <c r="K171" s="1" t="n">
        <f aca="false">H171-J171</f>
        <v>0</v>
      </c>
      <c r="L171" s="0"/>
    </row>
    <row r="172" s="12" customFormat="true" ht="29.85" hidden="false" customHeight="false" outlineLevel="0" collapsed="false">
      <c r="A172" s="19" t="s">
        <v>506</v>
      </c>
      <c r="B172" s="11" t="s">
        <v>507</v>
      </c>
      <c r="C172" s="11" t="s">
        <v>180</v>
      </c>
      <c r="D172" s="11" t="s">
        <v>58</v>
      </c>
      <c r="E172" s="11" t="n">
        <v>105180</v>
      </c>
      <c r="F172" s="11" t="n">
        <f aca="false">D172-C172</f>
        <v>3</v>
      </c>
      <c r="G172" s="8" t="n">
        <v>3853.5</v>
      </c>
      <c r="H172" s="11" t="n">
        <f aca="false">(G172*F172)*8</f>
        <v>92484</v>
      </c>
      <c r="I172" s="9" t="s">
        <v>508</v>
      </c>
      <c r="J172" s="10" t="n">
        <v>11560.5</v>
      </c>
      <c r="K172" s="11" t="n">
        <f aca="false">H172-J172-J173-J174-J175-J176-J177-J178-J179</f>
        <v>0</v>
      </c>
      <c r="L172" s="11"/>
    </row>
    <row r="173" s="12" customFormat="true" ht="29.85" hidden="false" customHeight="false" outlineLevel="0" collapsed="false">
      <c r="A173" s="19"/>
      <c r="B173" s="11"/>
      <c r="C173" s="11"/>
      <c r="D173" s="11"/>
      <c r="E173" s="11"/>
      <c r="F173" s="11"/>
      <c r="G173" s="8"/>
      <c r="H173" s="11"/>
      <c r="I173" s="9" t="s">
        <v>509</v>
      </c>
      <c r="J173" s="10" t="n">
        <v>11560.5</v>
      </c>
      <c r="K173" s="11" t="n">
        <v>0</v>
      </c>
      <c r="L173" s="11"/>
    </row>
    <row r="174" s="12" customFormat="true" ht="30.8" hidden="false" customHeight="false" outlineLevel="0" collapsed="false">
      <c r="A174" s="19"/>
      <c r="B174" s="11"/>
      <c r="C174" s="11"/>
      <c r="D174" s="11"/>
      <c r="E174" s="11"/>
      <c r="F174" s="11"/>
      <c r="G174" s="8"/>
      <c r="H174" s="11"/>
      <c r="I174" s="9" t="s">
        <v>510</v>
      </c>
      <c r="J174" s="10" t="n">
        <v>11560.5</v>
      </c>
      <c r="K174" s="11" t="n">
        <v>0</v>
      </c>
      <c r="L174" s="11"/>
    </row>
    <row r="175" s="12" customFormat="true" ht="15.9" hidden="false" customHeight="false" outlineLevel="0" collapsed="false">
      <c r="A175" s="19"/>
      <c r="B175" s="11"/>
      <c r="C175" s="11"/>
      <c r="D175" s="11"/>
      <c r="E175" s="11"/>
      <c r="F175" s="11"/>
      <c r="G175" s="8"/>
      <c r="H175" s="11"/>
      <c r="I175" s="9" t="s">
        <v>511</v>
      </c>
      <c r="J175" s="10" t="n">
        <v>11560.5</v>
      </c>
      <c r="K175" s="11" t="n">
        <v>0</v>
      </c>
      <c r="L175" s="11"/>
    </row>
    <row r="176" s="12" customFormat="true" ht="30.8" hidden="false" customHeight="false" outlineLevel="0" collapsed="false">
      <c r="A176" s="19"/>
      <c r="B176" s="11"/>
      <c r="C176" s="11"/>
      <c r="D176" s="11"/>
      <c r="E176" s="11"/>
      <c r="F176" s="11"/>
      <c r="G176" s="8"/>
      <c r="H176" s="11"/>
      <c r="I176" s="9" t="s">
        <v>512</v>
      </c>
      <c r="J176" s="10" t="n">
        <v>11560.5</v>
      </c>
      <c r="K176" s="11" t="n">
        <v>0</v>
      </c>
      <c r="L176" s="11"/>
    </row>
    <row r="177" s="12" customFormat="true" ht="30.8" hidden="false" customHeight="false" outlineLevel="0" collapsed="false">
      <c r="A177" s="19"/>
      <c r="B177" s="11"/>
      <c r="C177" s="11"/>
      <c r="D177" s="11"/>
      <c r="E177" s="11"/>
      <c r="F177" s="11"/>
      <c r="G177" s="8"/>
      <c r="H177" s="11"/>
      <c r="I177" s="9" t="s">
        <v>513</v>
      </c>
      <c r="J177" s="10" t="n">
        <v>11560.5</v>
      </c>
      <c r="K177" s="11" t="n">
        <v>0</v>
      </c>
      <c r="L177" s="11"/>
    </row>
    <row r="178" s="12" customFormat="true" ht="30.8" hidden="false" customHeight="false" outlineLevel="0" collapsed="false">
      <c r="A178" s="19"/>
      <c r="B178" s="11"/>
      <c r="C178" s="11"/>
      <c r="D178" s="11"/>
      <c r="E178" s="11"/>
      <c r="F178" s="11"/>
      <c r="G178" s="8"/>
      <c r="H178" s="11"/>
      <c r="I178" s="9" t="s">
        <v>514</v>
      </c>
      <c r="J178" s="10" t="n">
        <v>11560.5</v>
      </c>
      <c r="K178" s="11" t="n">
        <v>0</v>
      </c>
      <c r="L178" s="11"/>
    </row>
    <row r="179" customFormat="false" ht="30.8" hidden="false" customHeight="false" outlineLevel="0" collapsed="false">
      <c r="A179" s="19"/>
      <c r="B179" s="11"/>
      <c r="C179" s="11"/>
      <c r="D179" s="11"/>
      <c r="E179" s="11"/>
      <c r="F179" s="11"/>
      <c r="G179" s="8"/>
      <c r="H179" s="11"/>
      <c r="I179" s="20" t="s">
        <v>515</v>
      </c>
      <c r="J179" s="21" t="n">
        <v>11560.5</v>
      </c>
      <c r="K179" s="11" t="n">
        <v>0</v>
      </c>
      <c r="L179" s="11"/>
    </row>
    <row r="180" customFormat="false" ht="30.8" hidden="false" customHeight="false" outlineLevel="0" collapsed="false">
      <c r="A180" s="1" t="s">
        <v>516</v>
      </c>
      <c r="B180" s="1" t="s">
        <v>517</v>
      </c>
      <c r="C180" s="1" t="s">
        <v>43</v>
      </c>
      <c r="D180" s="1" t="s">
        <v>28</v>
      </c>
      <c r="E180" s="1" t="n">
        <v>5207.5</v>
      </c>
      <c r="F180" s="1" t="n">
        <f aca="false">D180-C180</f>
        <v>1</v>
      </c>
      <c r="G180" s="22" t="n">
        <v>3853.5</v>
      </c>
      <c r="H180" s="1" t="n">
        <f aca="false">G180*F180</f>
        <v>3853.5</v>
      </c>
      <c r="I180" s="13" t="s">
        <v>518</v>
      </c>
      <c r="J180" s="14" t="n">
        <v>3853.5</v>
      </c>
      <c r="K180" s="1" t="n">
        <f aca="false">H180-J180</f>
        <v>0</v>
      </c>
      <c r="L180" s="0"/>
    </row>
    <row r="181" customFormat="false" ht="30.8" hidden="false" customHeight="false" outlineLevel="0" collapsed="false">
      <c r="A181" s="1" t="s">
        <v>519</v>
      </c>
      <c r="B181" s="1" t="s">
        <v>520</v>
      </c>
      <c r="C181" s="1" t="s">
        <v>142</v>
      </c>
      <c r="D181" s="1" t="s">
        <v>75</v>
      </c>
      <c r="E181" s="1" t="n">
        <v>38718.75</v>
      </c>
      <c r="F181" s="1" t="n">
        <f aca="false">D181-C181</f>
        <v>5</v>
      </c>
      <c r="G181" s="22" t="n">
        <v>4693.5</v>
      </c>
      <c r="H181" s="1" t="n">
        <f aca="false">G181*F181</f>
        <v>23467.5</v>
      </c>
      <c r="I181" s="13" t="s">
        <v>521</v>
      </c>
      <c r="J181" s="14" t="n">
        <v>23467.5</v>
      </c>
      <c r="K181" s="1" t="n">
        <f aca="false">H181-J181</f>
        <v>0</v>
      </c>
      <c r="L181" s="0"/>
    </row>
    <row r="182" customFormat="false" ht="30.8" hidden="false" customHeight="false" outlineLevel="0" collapsed="false">
      <c r="A182" s="1" t="s">
        <v>522</v>
      </c>
      <c r="B182" s="1" t="s">
        <v>523</v>
      </c>
      <c r="C182" s="1" t="s">
        <v>28</v>
      </c>
      <c r="D182" s="1" t="s">
        <v>142</v>
      </c>
      <c r="E182" s="1" t="n">
        <v>9865</v>
      </c>
      <c r="F182" s="1" t="n">
        <f aca="false">D182-C182</f>
        <v>2</v>
      </c>
      <c r="G182" s="22" t="n">
        <v>3853.5</v>
      </c>
      <c r="H182" s="1" t="n">
        <f aca="false">G182*F182</f>
        <v>7707</v>
      </c>
      <c r="I182" s="13" t="s">
        <v>524</v>
      </c>
      <c r="J182" s="14" t="n">
        <v>7707</v>
      </c>
      <c r="K182" s="1" t="n">
        <f aca="false">H182-J182</f>
        <v>0</v>
      </c>
      <c r="L182" s="0"/>
    </row>
    <row r="183" customFormat="false" ht="30.8" hidden="false" customHeight="false" outlineLevel="0" collapsed="false">
      <c r="A183" s="1" t="s">
        <v>525</v>
      </c>
      <c r="B183" s="1" t="s">
        <v>526</v>
      </c>
      <c r="C183" s="1" t="s">
        <v>142</v>
      </c>
      <c r="D183" s="1" t="s">
        <v>63</v>
      </c>
      <c r="E183" s="1" t="n">
        <v>13085</v>
      </c>
      <c r="F183" s="1" t="n">
        <f aca="false">D183-C183</f>
        <v>2</v>
      </c>
      <c r="G183" s="22" t="n">
        <v>4693.5</v>
      </c>
      <c r="H183" s="1" t="n">
        <f aca="false">G183*F183</f>
        <v>9387</v>
      </c>
      <c r="I183" s="13" t="s">
        <v>527</v>
      </c>
      <c r="J183" s="14" t="n">
        <v>9387</v>
      </c>
      <c r="K183" s="1" t="n">
        <f aca="false">H183-J183</f>
        <v>0</v>
      </c>
      <c r="L183" s="0"/>
    </row>
    <row r="184" customFormat="false" ht="30.8" hidden="false" customHeight="false" outlineLevel="0" collapsed="false">
      <c r="A184" s="1" t="s">
        <v>528</v>
      </c>
      <c r="B184" s="1" t="s">
        <v>529</v>
      </c>
      <c r="C184" s="1" t="s">
        <v>20</v>
      </c>
      <c r="D184" s="1" t="s">
        <v>150</v>
      </c>
      <c r="E184" s="1" t="n">
        <v>15952.5</v>
      </c>
      <c r="F184" s="1" t="n">
        <f aca="false">D184-C184</f>
        <v>3</v>
      </c>
      <c r="G184" s="22" t="n">
        <v>3853.5</v>
      </c>
      <c r="H184" s="1" t="n">
        <f aca="false">G184*F184</f>
        <v>11560.5</v>
      </c>
      <c r="I184" s="13" t="s">
        <v>530</v>
      </c>
      <c r="J184" s="14" t="n">
        <v>11560.5</v>
      </c>
      <c r="K184" s="1" t="n">
        <f aca="false">H184-J184</f>
        <v>0</v>
      </c>
      <c r="L184" s="0"/>
    </row>
    <row r="185" customFormat="false" ht="30.8" hidden="false" customHeight="false" outlineLevel="0" collapsed="false">
      <c r="A185" s="1" t="s">
        <v>531</v>
      </c>
      <c r="B185" s="1" t="s">
        <v>532</v>
      </c>
      <c r="C185" s="1" t="s">
        <v>51</v>
      </c>
      <c r="D185" s="1" t="s">
        <v>14</v>
      </c>
      <c r="E185" s="1" t="n">
        <v>9865</v>
      </c>
      <c r="F185" s="1" t="n">
        <f aca="false">D185-C185</f>
        <v>2</v>
      </c>
      <c r="G185" s="22" t="n">
        <v>3853.5</v>
      </c>
      <c r="H185" s="1" t="n">
        <f aca="false">G185*F185</f>
        <v>7707</v>
      </c>
      <c r="I185" s="13" t="s">
        <v>533</v>
      </c>
      <c r="J185" s="14" t="n">
        <v>7707</v>
      </c>
      <c r="K185" s="1" t="n">
        <f aca="false">H185-J185</f>
        <v>0</v>
      </c>
      <c r="L185" s="0"/>
    </row>
    <row r="186" customFormat="false" ht="30.8" hidden="false" customHeight="false" outlineLevel="0" collapsed="false">
      <c r="A186" s="1" t="s">
        <v>534</v>
      </c>
      <c r="B186" s="1" t="s">
        <v>535</v>
      </c>
      <c r="C186" s="1" t="s">
        <v>34</v>
      </c>
      <c r="D186" s="1" t="s">
        <v>35</v>
      </c>
      <c r="E186" s="1" t="n">
        <v>28605</v>
      </c>
      <c r="F186" s="1" t="n">
        <f aca="false">D186-C186</f>
        <v>6</v>
      </c>
      <c r="G186" s="22" t="n">
        <v>3853.5</v>
      </c>
      <c r="H186" s="1" t="n">
        <f aca="false">G186*F186</f>
        <v>23121</v>
      </c>
      <c r="I186" s="13" t="s">
        <v>536</v>
      </c>
      <c r="J186" s="14" t="n">
        <v>23121</v>
      </c>
      <c r="K186" s="1" t="n">
        <f aca="false">H186-J186</f>
        <v>0</v>
      </c>
      <c r="L186" s="0"/>
    </row>
    <row r="187" s="32" customFormat="true" ht="15.9" hidden="false" customHeight="false" outlineLevel="0" collapsed="false">
      <c r="A187" s="29" t="s">
        <v>537</v>
      </c>
      <c r="B187" s="29" t="s">
        <v>538</v>
      </c>
      <c r="C187" s="29" t="s">
        <v>47</v>
      </c>
      <c r="D187" s="29" t="s">
        <v>29</v>
      </c>
      <c r="E187" s="29" t="n">
        <v>9865</v>
      </c>
      <c r="F187" s="29" t="n">
        <f aca="false">'Главный май'!D187-'Главный май'!C187</f>
        <v>2</v>
      </c>
      <c r="G187" s="29" t="n">
        <v>3853.5</v>
      </c>
      <c r="H187" s="29" t="n">
        <f aca="false">G187*F187</f>
        <v>7707</v>
      </c>
      <c r="I187" s="30" t="s">
        <v>539</v>
      </c>
      <c r="J187" s="31" t="n">
        <v>7707</v>
      </c>
      <c r="K187" s="1" t="n">
        <f aca="false">H187-J187</f>
        <v>0</v>
      </c>
      <c r="L187" s="1"/>
      <c r="AMI187" s="0"/>
      <c r="AMJ187" s="0"/>
    </row>
    <row r="188" s="23" customFormat="true" ht="30.8" hidden="false" customHeight="false" outlineLevel="0" collapsed="false">
      <c r="A188" s="1" t="s">
        <v>540</v>
      </c>
      <c r="B188" s="1" t="s">
        <v>541</v>
      </c>
      <c r="C188" s="1" t="s">
        <v>75</v>
      </c>
      <c r="D188" s="1" t="s">
        <v>19</v>
      </c>
      <c r="E188" s="1" t="n">
        <v>11185</v>
      </c>
      <c r="F188" s="1" t="n">
        <f aca="false">D188-C188</f>
        <v>2</v>
      </c>
      <c r="G188" s="22" t="n">
        <v>3853.5</v>
      </c>
      <c r="H188" s="1" t="n">
        <f aca="false">G188*F188</f>
        <v>7707</v>
      </c>
      <c r="I188" s="13" t="s">
        <v>542</v>
      </c>
      <c r="J188" s="14" t="n">
        <v>7707</v>
      </c>
      <c r="K188" s="1" t="n">
        <f aca="false">H188-J188</f>
        <v>0</v>
      </c>
      <c r="L188" s="1"/>
      <c r="M188" s="0"/>
      <c r="N188" s="0"/>
      <c r="O188" s="0"/>
      <c r="P188" s="0"/>
      <c r="Q188" s="0"/>
      <c r="R188" s="0"/>
      <c r="S188" s="0"/>
      <c r="T188" s="0"/>
      <c r="U188" s="0"/>
      <c r="V188" s="0"/>
      <c r="AMI188" s="0"/>
      <c r="AMJ188" s="0"/>
    </row>
    <row r="189" customFormat="false" ht="15.9" hidden="false" customHeight="false" outlineLevel="0" collapsed="false">
      <c r="A189" s="1" t="s">
        <v>543</v>
      </c>
      <c r="B189" s="1" t="s">
        <v>544</v>
      </c>
      <c r="C189" s="1" t="s">
        <v>28</v>
      </c>
      <c r="D189" s="1" t="s">
        <v>35</v>
      </c>
      <c r="E189" s="1" t="n">
        <v>74445</v>
      </c>
      <c r="F189" s="1" t="n">
        <f aca="false">D189-C189</f>
        <v>14</v>
      </c>
      <c r="G189" s="22" t="n">
        <v>3853.5</v>
      </c>
      <c r="H189" s="1" t="n">
        <f aca="false">G189*F189</f>
        <v>53949</v>
      </c>
      <c r="I189" s="13" t="s">
        <v>545</v>
      </c>
      <c r="J189" s="14" t="n">
        <v>53949</v>
      </c>
      <c r="K189" s="1" t="n">
        <f aca="false">H189-J189</f>
        <v>0</v>
      </c>
      <c r="L189" s="0"/>
    </row>
    <row r="190" customFormat="false" ht="30.8" hidden="false" customHeight="false" outlineLevel="0" collapsed="false">
      <c r="A190" s="1" t="s">
        <v>546</v>
      </c>
      <c r="B190" s="1" t="s">
        <v>547</v>
      </c>
      <c r="C190" s="1" t="s">
        <v>19</v>
      </c>
      <c r="D190" s="1" t="s">
        <v>13</v>
      </c>
      <c r="E190" s="1" t="n">
        <v>34527.5</v>
      </c>
      <c r="F190" s="1" t="n">
        <f aca="false">D190-C190</f>
        <v>7</v>
      </c>
      <c r="G190" s="22" t="n">
        <v>3853.5</v>
      </c>
      <c r="H190" s="1" t="n">
        <f aca="false">G190*F190</f>
        <v>26974.5</v>
      </c>
      <c r="I190" s="13" t="s">
        <v>548</v>
      </c>
      <c r="J190" s="14" t="n">
        <v>26974.5</v>
      </c>
      <c r="K190" s="1" t="n">
        <f aca="false">H190-J190</f>
        <v>0</v>
      </c>
      <c r="L190" s="0"/>
    </row>
    <row r="191" customFormat="false" ht="30.8" hidden="false" customHeight="false" outlineLevel="0" collapsed="false">
      <c r="A191" s="1" t="s">
        <v>549</v>
      </c>
      <c r="B191" s="1" t="s">
        <v>550</v>
      </c>
      <c r="C191" s="1" t="s">
        <v>150</v>
      </c>
      <c r="D191" s="1" t="s">
        <v>59</v>
      </c>
      <c r="E191" s="1" t="n">
        <v>15952.5</v>
      </c>
      <c r="F191" s="1" t="n">
        <f aca="false">D191-C191</f>
        <v>3</v>
      </c>
      <c r="G191" s="22" t="n">
        <v>3853.5</v>
      </c>
      <c r="H191" s="1" t="n">
        <f aca="false">G191*F191</f>
        <v>11560.5</v>
      </c>
      <c r="I191" s="13" t="s">
        <v>551</v>
      </c>
      <c r="J191" s="14" t="n">
        <v>11560.5</v>
      </c>
      <c r="K191" s="1" t="n">
        <f aca="false">H191-J191</f>
        <v>0</v>
      </c>
      <c r="L191" s="0"/>
    </row>
    <row r="192" customFormat="false" ht="30.8" hidden="false" customHeight="false" outlineLevel="0" collapsed="false">
      <c r="A192" s="1" t="s">
        <v>552</v>
      </c>
      <c r="B192" s="1" t="s">
        <v>553</v>
      </c>
      <c r="C192" s="1" t="s">
        <v>39</v>
      </c>
      <c r="D192" s="1" t="s">
        <v>86</v>
      </c>
      <c r="E192" s="1" t="n">
        <v>9865</v>
      </c>
      <c r="F192" s="1" t="n">
        <f aca="false">D192-C192</f>
        <v>2</v>
      </c>
      <c r="G192" s="22" t="n">
        <v>3853.5</v>
      </c>
      <c r="H192" s="1" t="n">
        <f aca="false">G192*F192</f>
        <v>7707</v>
      </c>
      <c r="I192" s="13" t="s">
        <v>554</v>
      </c>
      <c r="J192" s="14" t="n">
        <v>7707</v>
      </c>
      <c r="K192" s="1" t="n">
        <f aca="false">H192-J192</f>
        <v>0</v>
      </c>
      <c r="L192" s="0"/>
    </row>
    <row r="193" customFormat="false" ht="30.8" hidden="false" customHeight="false" outlineLevel="0" collapsed="false">
      <c r="A193" s="1" t="s">
        <v>555</v>
      </c>
      <c r="B193" s="1" t="s">
        <v>556</v>
      </c>
      <c r="C193" s="1" t="s">
        <v>112</v>
      </c>
      <c r="D193" s="1" t="s">
        <v>146</v>
      </c>
      <c r="E193" s="1" t="n">
        <v>25680</v>
      </c>
      <c r="F193" s="1" t="n">
        <f aca="false">D193-C193</f>
        <v>4</v>
      </c>
      <c r="G193" s="22" t="n">
        <v>3853.5</v>
      </c>
      <c r="H193" s="1" t="n">
        <f aca="false">G193*F193</f>
        <v>15414</v>
      </c>
      <c r="I193" s="13" t="s">
        <v>557</v>
      </c>
      <c r="J193" s="14" t="n">
        <v>15414</v>
      </c>
      <c r="K193" s="1" t="n">
        <f aca="false">H193-J193</f>
        <v>0</v>
      </c>
      <c r="L193" s="0"/>
    </row>
    <row r="194" s="23" customFormat="true" ht="15.9" hidden="false" customHeight="false" outlineLevel="0" collapsed="false">
      <c r="A194" s="1" t="s">
        <v>558</v>
      </c>
      <c r="B194" s="1" t="s">
        <v>559</v>
      </c>
      <c r="C194" s="1" t="s">
        <v>207</v>
      </c>
      <c r="D194" s="1" t="s">
        <v>51</v>
      </c>
      <c r="E194" s="1" t="n">
        <v>6822.5</v>
      </c>
      <c r="F194" s="1" t="n">
        <f aca="false">D194-C194</f>
        <v>1</v>
      </c>
      <c r="G194" s="22" t="n">
        <v>5743.5</v>
      </c>
      <c r="H194" s="1" t="n">
        <f aca="false">G194*F194</f>
        <v>5743.5</v>
      </c>
      <c r="I194" s="13" t="s">
        <v>560</v>
      </c>
      <c r="J194" s="14" t="n">
        <v>5743.4</v>
      </c>
      <c r="K194" s="1" t="n">
        <f aca="false">H194-J194</f>
        <v>0.100000000000364</v>
      </c>
      <c r="L194" s="1"/>
      <c r="M194" s="0"/>
      <c r="N194" s="0"/>
      <c r="O194" s="0"/>
      <c r="P194" s="0"/>
      <c r="Q194" s="0"/>
      <c r="R194" s="0"/>
      <c r="S194" s="0"/>
      <c r="T194" s="0"/>
      <c r="U194" s="0"/>
      <c r="V194" s="0"/>
      <c r="AMI194" s="0"/>
      <c r="AMJ194" s="0"/>
    </row>
    <row r="195" customFormat="false" ht="30.8" hidden="false" customHeight="false" outlineLevel="0" collapsed="false">
      <c r="A195" s="22" t="s">
        <v>561</v>
      </c>
      <c r="B195" s="22" t="s">
        <v>562</v>
      </c>
      <c r="C195" s="22" t="s">
        <v>51</v>
      </c>
      <c r="D195" s="22" t="s">
        <v>112</v>
      </c>
      <c r="E195" s="22" t="n">
        <v>4932.5</v>
      </c>
      <c r="F195" s="22" t="n">
        <f aca="false">D195-C195</f>
        <v>1</v>
      </c>
      <c r="G195" s="22" t="n">
        <v>3853.5</v>
      </c>
      <c r="H195" s="22" t="n">
        <f aca="false">G195*F195</f>
        <v>3853.5</v>
      </c>
      <c r="I195" s="13" t="s">
        <v>563</v>
      </c>
      <c r="J195" s="14" t="n">
        <v>3853.5</v>
      </c>
      <c r="K195" s="1" t="n">
        <f aca="false">H195-J195</f>
        <v>0</v>
      </c>
      <c r="L195" s="0"/>
      <c r="M195" s="24"/>
      <c r="N195" s="24"/>
      <c r="O195" s="24"/>
      <c r="P195" s="24"/>
      <c r="Q195" s="24"/>
      <c r="R195" s="24"/>
      <c r="S195" s="24"/>
      <c r="T195" s="24"/>
      <c r="U195" s="24"/>
      <c r="V195" s="24"/>
    </row>
    <row r="196" customFormat="false" ht="30.8" hidden="false" customHeight="false" outlineLevel="0" collapsed="false">
      <c r="A196" s="1" t="s">
        <v>564</v>
      </c>
      <c r="B196" s="1" t="s">
        <v>565</v>
      </c>
      <c r="C196" s="1" t="s">
        <v>67</v>
      </c>
      <c r="D196" s="1" t="s">
        <v>39</v>
      </c>
      <c r="E196" s="1" t="n">
        <v>13807.5</v>
      </c>
      <c r="F196" s="1" t="n">
        <f aca="false">D196-C196</f>
        <v>2</v>
      </c>
      <c r="G196" s="22" t="n">
        <v>3853.5</v>
      </c>
      <c r="H196" s="1" t="n">
        <f aca="false">G196*F196</f>
        <v>7707</v>
      </c>
      <c r="I196" s="13" t="s">
        <v>566</v>
      </c>
      <c r="J196" s="14" t="n">
        <v>7707</v>
      </c>
      <c r="K196" s="1" t="n">
        <f aca="false">H196-J196</f>
        <v>0</v>
      </c>
      <c r="L196" s="0"/>
    </row>
    <row r="197" s="23" customFormat="true" ht="29.85" hidden="false" customHeight="false" outlineLevel="0" collapsed="false">
      <c r="A197" s="1" t="s">
        <v>567</v>
      </c>
      <c r="B197" s="1" t="s">
        <v>568</v>
      </c>
      <c r="C197" s="1" t="s">
        <v>67</v>
      </c>
      <c r="D197" s="1" t="s">
        <v>39</v>
      </c>
      <c r="E197" s="1" t="n">
        <v>15400</v>
      </c>
      <c r="F197" s="1" t="n">
        <f aca="false">D197-C197</f>
        <v>2</v>
      </c>
      <c r="G197" s="22" t="n">
        <v>3853.5</v>
      </c>
      <c r="H197" s="1" t="n">
        <f aca="false">G197*F197</f>
        <v>7707</v>
      </c>
      <c r="I197" s="13" t="s">
        <v>569</v>
      </c>
      <c r="J197" s="14" t="n">
        <v>7707</v>
      </c>
      <c r="K197" s="1" t="n">
        <f aca="false">H197-J197</f>
        <v>0</v>
      </c>
      <c r="L197" s="1"/>
      <c r="M197" s="0"/>
      <c r="N197" s="0"/>
      <c r="O197" s="0"/>
      <c r="P197" s="0"/>
      <c r="Q197" s="0"/>
      <c r="R197" s="0"/>
      <c r="S197" s="0"/>
      <c r="T197" s="0"/>
      <c r="U197" s="0"/>
      <c r="V197" s="0"/>
      <c r="AMI197" s="0"/>
      <c r="AMJ197" s="0"/>
    </row>
    <row r="198" customFormat="false" ht="30.8" hidden="false" customHeight="false" outlineLevel="0" collapsed="false">
      <c r="A198" s="1" t="s">
        <v>570</v>
      </c>
      <c r="B198" s="1" t="s">
        <v>571</v>
      </c>
      <c r="C198" s="1" t="s">
        <v>24</v>
      </c>
      <c r="D198" s="1" t="s">
        <v>19</v>
      </c>
      <c r="E198" s="1" t="n">
        <v>14797.5</v>
      </c>
      <c r="F198" s="1" t="n">
        <f aca="false">D198-C198</f>
        <v>3</v>
      </c>
      <c r="G198" s="22" t="n">
        <v>3853.5</v>
      </c>
      <c r="H198" s="1" t="n">
        <f aca="false">G198*F198</f>
        <v>11560.5</v>
      </c>
      <c r="I198" s="13" t="s">
        <v>572</v>
      </c>
      <c r="J198" s="14" t="n">
        <v>11560.5</v>
      </c>
      <c r="K198" s="1" t="n">
        <f aca="false">H198-J198</f>
        <v>0</v>
      </c>
      <c r="L198" s="0"/>
    </row>
    <row r="199" customFormat="false" ht="30.8" hidden="false" customHeight="false" outlineLevel="0" collapsed="false">
      <c r="A199" s="1" t="s">
        <v>573</v>
      </c>
      <c r="B199" s="1" t="s">
        <v>574</v>
      </c>
      <c r="C199" s="1" t="s">
        <v>24</v>
      </c>
      <c r="D199" s="1" t="s">
        <v>19</v>
      </c>
      <c r="E199" s="1" t="n">
        <v>14797.5</v>
      </c>
      <c r="F199" s="1" t="n">
        <f aca="false">D199-C199</f>
        <v>3</v>
      </c>
      <c r="G199" s="22" t="n">
        <v>3853.5</v>
      </c>
      <c r="H199" s="1" t="n">
        <f aca="false">G199*F199</f>
        <v>11560.5</v>
      </c>
      <c r="I199" s="13" t="s">
        <v>575</v>
      </c>
      <c r="J199" s="14" t="n">
        <v>11560.5</v>
      </c>
      <c r="K199" s="1" t="n">
        <f aca="false">H199-J199</f>
        <v>0</v>
      </c>
      <c r="L199" s="0"/>
    </row>
    <row r="200" s="23" customFormat="true" ht="30.8" hidden="false" customHeight="false" outlineLevel="0" collapsed="false">
      <c r="A200" s="1" t="s">
        <v>576</v>
      </c>
      <c r="B200" s="1" t="s">
        <v>577</v>
      </c>
      <c r="C200" s="1" t="s">
        <v>34</v>
      </c>
      <c r="D200" s="1" t="s">
        <v>19</v>
      </c>
      <c r="E200" s="1" t="n">
        <v>6822.5</v>
      </c>
      <c r="F200" s="1" t="n">
        <f aca="false">D200-C200</f>
        <v>1</v>
      </c>
      <c r="G200" s="22" t="n">
        <v>5743.5</v>
      </c>
      <c r="H200" s="1" t="n">
        <f aca="false">G200*F200</f>
        <v>5743.5</v>
      </c>
      <c r="I200" s="13" t="s">
        <v>578</v>
      </c>
      <c r="J200" s="14" t="n">
        <v>5743.4</v>
      </c>
      <c r="K200" s="1" t="n">
        <f aca="false">H200-J200</f>
        <v>0.100000000000364</v>
      </c>
      <c r="L200" s="1"/>
      <c r="M200" s="0"/>
      <c r="N200" s="0"/>
      <c r="O200" s="0"/>
      <c r="P200" s="0"/>
      <c r="Q200" s="0"/>
      <c r="R200" s="0"/>
      <c r="S200" s="0"/>
      <c r="T200" s="0"/>
      <c r="U200" s="0"/>
      <c r="V200" s="0"/>
      <c r="AMI200" s="0"/>
      <c r="AMJ200" s="0"/>
    </row>
    <row r="201" s="12" customFormat="true" ht="15.85" hidden="false" customHeight="false" outlineLevel="0" collapsed="false">
      <c r="A201" s="7" t="s">
        <v>579</v>
      </c>
      <c r="B201" s="11" t="s">
        <v>580</v>
      </c>
      <c r="C201" s="11" t="s">
        <v>180</v>
      </c>
      <c r="D201" s="11" t="s">
        <v>232</v>
      </c>
      <c r="E201" s="11" t="n">
        <v>57505</v>
      </c>
      <c r="F201" s="11" t="n">
        <f aca="false">D201-C201</f>
        <v>4</v>
      </c>
      <c r="G201" s="8" t="n">
        <v>3853.5</v>
      </c>
      <c r="H201" s="11" t="n">
        <f aca="false">(G201*F201)*2</f>
        <v>30828</v>
      </c>
      <c r="I201" s="9" t="s">
        <v>581</v>
      </c>
      <c r="J201" s="10" t="n">
        <v>15414</v>
      </c>
      <c r="K201" s="11" t="n">
        <f aca="false">H201-J201-J202</f>
        <v>0</v>
      </c>
      <c r="L201" s="11"/>
    </row>
    <row r="202" s="12" customFormat="true" ht="29.85" hidden="false" customHeight="false" outlineLevel="0" collapsed="false">
      <c r="A202" s="7"/>
      <c r="B202" s="11"/>
      <c r="C202" s="11"/>
      <c r="D202" s="11"/>
      <c r="E202" s="11"/>
      <c r="F202" s="11"/>
      <c r="G202" s="8"/>
      <c r="H202" s="11"/>
      <c r="I202" s="9" t="s">
        <v>582</v>
      </c>
      <c r="J202" s="10" t="n">
        <v>15414</v>
      </c>
      <c r="K202" s="11" t="n">
        <v>0</v>
      </c>
      <c r="L202" s="11"/>
    </row>
    <row r="203" s="23" customFormat="true" ht="15.9" hidden="false" customHeight="false" outlineLevel="0" collapsed="false">
      <c r="A203" s="1" t="s">
        <v>583</v>
      </c>
      <c r="B203" s="1" t="s">
        <v>584</v>
      </c>
      <c r="C203" s="1" t="s">
        <v>142</v>
      </c>
      <c r="D203" s="1" t="s">
        <v>63</v>
      </c>
      <c r="E203" s="1" t="n">
        <v>9865</v>
      </c>
      <c r="F203" s="1" t="n">
        <f aca="false">D203-C203</f>
        <v>2</v>
      </c>
      <c r="G203" s="22" t="n">
        <v>3853.5</v>
      </c>
      <c r="H203" s="1" t="n">
        <f aca="false">G203*F203</f>
        <v>7707</v>
      </c>
      <c r="I203" s="13" t="s">
        <v>585</v>
      </c>
      <c r="J203" s="14" t="n">
        <v>7707</v>
      </c>
      <c r="K203" s="1" t="n">
        <f aca="false">H203-J203</f>
        <v>0</v>
      </c>
      <c r="L203" s="1"/>
      <c r="M203" s="0"/>
      <c r="N203" s="0"/>
      <c r="O203" s="0"/>
      <c r="P203" s="0"/>
      <c r="Q203" s="0"/>
      <c r="R203" s="0"/>
      <c r="S203" s="0"/>
      <c r="T203" s="0"/>
      <c r="U203" s="0"/>
      <c r="V203" s="0"/>
      <c r="AMI203" s="0"/>
      <c r="AMJ203" s="0"/>
    </row>
    <row r="204" customFormat="false" ht="30.8" hidden="false" customHeight="false" outlineLevel="0" collapsed="false">
      <c r="A204" s="1" t="s">
        <v>586</v>
      </c>
      <c r="B204" s="1" t="s">
        <v>587</v>
      </c>
      <c r="C204" s="1" t="s">
        <v>51</v>
      </c>
      <c r="D204" s="1" t="s">
        <v>59</v>
      </c>
      <c r="E204" s="1" t="n">
        <v>44392.5</v>
      </c>
      <c r="F204" s="1" t="n">
        <f aca="false">D204-C204</f>
        <v>9</v>
      </c>
      <c r="G204" s="22" t="n">
        <v>3853.5</v>
      </c>
      <c r="H204" s="1" t="n">
        <f aca="false">G204*F204</f>
        <v>34681.5</v>
      </c>
      <c r="I204" s="13" t="s">
        <v>588</v>
      </c>
      <c r="J204" s="14" t="n">
        <v>34681.5</v>
      </c>
      <c r="K204" s="1" t="n">
        <f aca="false">H204-J204</f>
        <v>0</v>
      </c>
      <c r="L204" s="0"/>
    </row>
    <row r="205" s="23" customFormat="true" ht="30.8" hidden="false" customHeight="false" outlineLevel="0" collapsed="false">
      <c r="A205" s="1" t="s">
        <v>589</v>
      </c>
      <c r="B205" s="1" t="s">
        <v>590</v>
      </c>
      <c r="C205" s="1" t="s">
        <v>19</v>
      </c>
      <c r="D205" s="1" t="s">
        <v>35</v>
      </c>
      <c r="E205" s="1" t="n">
        <v>33381.25</v>
      </c>
      <c r="F205" s="1" t="n">
        <f aca="false">D205-C205</f>
        <v>5</v>
      </c>
      <c r="G205" s="22" t="n">
        <v>3853.5</v>
      </c>
      <c r="H205" s="1" t="n">
        <f aca="false">G205*F205</f>
        <v>19267.5</v>
      </c>
      <c r="I205" s="13" t="s">
        <v>591</v>
      </c>
      <c r="J205" s="14" t="n">
        <v>19267.5</v>
      </c>
      <c r="K205" s="1" t="n">
        <f aca="false">H205-J205</f>
        <v>0</v>
      </c>
      <c r="L205" s="1"/>
      <c r="M205" s="0"/>
      <c r="N205" s="0"/>
      <c r="O205" s="0"/>
      <c r="P205" s="0"/>
      <c r="Q205" s="0"/>
      <c r="R205" s="0"/>
      <c r="S205" s="0"/>
      <c r="T205" s="0"/>
      <c r="U205" s="0"/>
      <c r="V205" s="0"/>
      <c r="AMI205" s="0"/>
      <c r="AMJ205" s="0"/>
    </row>
    <row r="206" s="18" customFormat="true" ht="29.85" hidden="false" customHeight="false" outlineLevel="0" collapsed="false">
      <c r="A206" s="15" t="s">
        <v>592</v>
      </c>
      <c r="B206" s="15" t="s">
        <v>593</v>
      </c>
      <c r="C206" s="15" t="s">
        <v>43</v>
      </c>
      <c r="D206" s="15" t="s">
        <v>29</v>
      </c>
      <c r="E206" s="15" t="n">
        <v>23700</v>
      </c>
      <c r="F206" s="15" t="n">
        <f aca="false">D206-C206</f>
        <v>4</v>
      </c>
      <c r="G206" s="15" t="n">
        <v>3670</v>
      </c>
      <c r="H206" s="15" t="n">
        <f aca="false">G206*F206</f>
        <v>14680</v>
      </c>
      <c r="I206" s="16" t="s">
        <v>594</v>
      </c>
      <c r="J206" s="17" t="n">
        <v>14680</v>
      </c>
      <c r="K206" s="15" t="n">
        <f aca="false">H206-J206</f>
        <v>0</v>
      </c>
      <c r="L206" s="15"/>
    </row>
    <row r="207" customFormat="false" ht="30.8" hidden="false" customHeight="false" outlineLevel="0" collapsed="false">
      <c r="A207" s="1" t="s">
        <v>595</v>
      </c>
      <c r="B207" s="1" t="s">
        <v>596</v>
      </c>
      <c r="C207" s="1" t="s">
        <v>112</v>
      </c>
      <c r="D207" s="1" t="s">
        <v>146</v>
      </c>
      <c r="E207" s="1" t="n">
        <v>27290</v>
      </c>
      <c r="F207" s="1" t="n">
        <f aca="false">D207-C207</f>
        <v>4</v>
      </c>
      <c r="G207" s="22" t="n">
        <v>5743.5</v>
      </c>
      <c r="H207" s="1" t="n">
        <f aca="false">G207*F207</f>
        <v>22974</v>
      </c>
      <c r="I207" s="13" t="s">
        <v>597</v>
      </c>
      <c r="J207" s="14" t="n">
        <v>22973.6</v>
      </c>
      <c r="K207" s="1" t="n">
        <f aca="false">H207-J207</f>
        <v>0.400000000001455</v>
      </c>
      <c r="L207" s="0"/>
    </row>
    <row r="208" s="23" customFormat="true" ht="30.8" hidden="false" customHeight="false" outlineLevel="0" collapsed="false">
      <c r="A208" s="1" t="s">
        <v>598</v>
      </c>
      <c r="B208" s="1" t="s">
        <v>599</v>
      </c>
      <c r="C208" s="1" t="s">
        <v>150</v>
      </c>
      <c r="D208" s="1" t="s">
        <v>232</v>
      </c>
      <c r="E208" s="1" t="n">
        <v>14565</v>
      </c>
      <c r="F208" s="1" t="n">
        <f aca="false">D208-C208</f>
        <v>2</v>
      </c>
      <c r="G208" s="22" t="n">
        <v>3853.5</v>
      </c>
      <c r="H208" s="1" t="n">
        <f aca="false">G208*F208</f>
        <v>7707</v>
      </c>
      <c r="I208" s="13" t="s">
        <v>600</v>
      </c>
      <c r="J208" s="14" t="n">
        <v>7707</v>
      </c>
      <c r="K208" s="1" t="n">
        <f aca="false">H208-J208</f>
        <v>0</v>
      </c>
      <c r="L208" s="1"/>
      <c r="M208" s="0"/>
      <c r="N208" s="0"/>
      <c r="O208" s="0"/>
      <c r="P208" s="0"/>
      <c r="Q208" s="0"/>
      <c r="R208" s="0"/>
      <c r="S208" s="0"/>
      <c r="T208" s="0"/>
      <c r="U208" s="0"/>
      <c r="V208" s="0"/>
      <c r="AMI208" s="0"/>
      <c r="AMJ208" s="0"/>
    </row>
    <row r="209" s="32" customFormat="true" ht="15.9" hidden="false" customHeight="false" outlineLevel="0" collapsed="false">
      <c r="A209" s="29" t="s">
        <v>601</v>
      </c>
      <c r="B209" s="29" t="s">
        <v>602</v>
      </c>
      <c r="C209" s="29" t="s">
        <v>63</v>
      </c>
      <c r="D209" s="29" t="s">
        <v>24</v>
      </c>
      <c r="E209" s="29" t="n">
        <v>11185</v>
      </c>
      <c r="F209" s="29" t="n">
        <f aca="false">D209-C209</f>
        <v>2</v>
      </c>
      <c r="G209" s="29" t="n">
        <v>3853.5</v>
      </c>
      <c r="H209" s="29" t="n">
        <f aca="false">G209*F209</f>
        <v>7707</v>
      </c>
      <c r="I209" s="30" t="s">
        <v>603</v>
      </c>
      <c r="J209" s="31" t="n">
        <v>7707</v>
      </c>
      <c r="K209" s="1" t="n">
        <f aca="false">H209-J209</f>
        <v>0</v>
      </c>
      <c r="L209" s="1"/>
      <c r="AMI209" s="0"/>
      <c r="AMJ209" s="0"/>
    </row>
    <row r="210" customFormat="false" ht="30.8" hidden="false" customHeight="false" outlineLevel="0" collapsed="false">
      <c r="A210" s="1" t="s">
        <v>604</v>
      </c>
      <c r="B210" s="1" t="s">
        <v>605</v>
      </c>
      <c r="C210" s="1" t="s">
        <v>43</v>
      </c>
      <c r="D210" s="1" t="s">
        <v>28</v>
      </c>
      <c r="E210" s="1" t="n">
        <v>5317.5</v>
      </c>
      <c r="F210" s="1" t="n">
        <f aca="false">D210-C210</f>
        <v>1</v>
      </c>
      <c r="G210" s="22" t="n">
        <v>3853.5</v>
      </c>
      <c r="H210" s="1" t="n">
        <f aca="false">G210*F210</f>
        <v>3853.5</v>
      </c>
      <c r="I210" s="13" t="s">
        <v>606</v>
      </c>
      <c r="J210" s="14" t="n">
        <v>3853.5</v>
      </c>
      <c r="K210" s="1" t="n">
        <f aca="false">H210-J210</f>
        <v>0</v>
      </c>
      <c r="L210" s="0"/>
    </row>
    <row r="211" s="23" customFormat="true" ht="30.8" hidden="false" customHeight="false" outlineLevel="0" collapsed="false">
      <c r="A211" s="1" t="s">
        <v>607</v>
      </c>
      <c r="B211" s="1" t="s">
        <v>605</v>
      </c>
      <c r="C211" s="1" t="s">
        <v>47</v>
      </c>
      <c r="D211" s="1" t="s">
        <v>142</v>
      </c>
      <c r="E211" s="1" t="n">
        <v>5317.5</v>
      </c>
      <c r="F211" s="1" t="n">
        <f aca="false">D211-C211</f>
        <v>1</v>
      </c>
      <c r="G211" s="22" t="n">
        <v>3853.5</v>
      </c>
      <c r="H211" s="1" t="n">
        <f aca="false">G211*F211</f>
        <v>3853.5</v>
      </c>
      <c r="I211" s="13" t="s">
        <v>608</v>
      </c>
      <c r="J211" s="14" t="n">
        <v>3853.5</v>
      </c>
      <c r="K211" s="1" t="n">
        <f aca="false">H211-J211</f>
        <v>0</v>
      </c>
      <c r="L211" s="1"/>
      <c r="M211" s="0"/>
      <c r="N211" s="0"/>
      <c r="O211" s="0"/>
      <c r="P211" s="0"/>
      <c r="Q211" s="0"/>
      <c r="R211" s="0"/>
      <c r="S211" s="0"/>
      <c r="T211" s="0"/>
      <c r="U211" s="0"/>
      <c r="V211" s="0"/>
      <c r="AMI211" s="0"/>
      <c r="AMJ211" s="0"/>
    </row>
    <row r="212" customFormat="false" ht="30.8" hidden="false" customHeight="false" outlineLevel="0" collapsed="false">
      <c r="A212" s="1" t="s">
        <v>609</v>
      </c>
      <c r="B212" s="1" t="s">
        <v>610</v>
      </c>
      <c r="C212" s="1" t="s">
        <v>19</v>
      </c>
      <c r="D212" s="1" t="s">
        <v>86</v>
      </c>
      <c r="E212" s="1" t="n">
        <v>55580</v>
      </c>
      <c r="F212" s="1" t="n">
        <f aca="false">D212-C212</f>
        <v>8</v>
      </c>
      <c r="G212" s="22" t="n">
        <v>4693.5</v>
      </c>
      <c r="H212" s="1" t="n">
        <f aca="false">G212*F212</f>
        <v>37548</v>
      </c>
      <c r="I212" s="13" t="s">
        <v>611</v>
      </c>
      <c r="J212" s="14" t="n">
        <v>37548</v>
      </c>
      <c r="K212" s="1" t="n">
        <f aca="false">H212-J212</f>
        <v>0</v>
      </c>
      <c r="L212" s="0"/>
    </row>
    <row r="213" customFormat="false" ht="30.8" hidden="false" customHeight="false" outlineLevel="0" collapsed="false">
      <c r="A213" s="1" t="s">
        <v>612</v>
      </c>
      <c r="B213" s="1" t="s">
        <v>613</v>
      </c>
      <c r="C213" s="1" t="s">
        <v>34</v>
      </c>
      <c r="D213" s="1" t="s">
        <v>14</v>
      </c>
      <c r="E213" s="1" t="n">
        <v>114030</v>
      </c>
      <c r="F213" s="1" t="n">
        <f aca="false">D213-C213</f>
        <v>14</v>
      </c>
      <c r="G213" s="22" t="n">
        <v>3853.5</v>
      </c>
      <c r="H213" s="1" t="n">
        <f aca="false">G213*F213</f>
        <v>53949</v>
      </c>
      <c r="I213" s="13" t="s">
        <v>614</v>
      </c>
      <c r="J213" s="14" t="n">
        <v>53949</v>
      </c>
      <c r="K213" s="1" t="n">
        <f aca="false">H213-J213</f>
        <v>0</v>
      </c>
      <c r="L213" s="0"/>
    </row>
    <row r="214" s="34" customFormat="true" ht="15.9" hidden="false" customHeight="false" outlineLevel="0" collapsed="false">
      <c r="A214" s="1" t="s">
        <v>615</v>
      </c>
      <c r="B214" s="1" t="s">
        <v>613</v>
      </c>
      <c r="C214" s="1" t="s">
        <v>14</v>
      </c>
      <c r="D214" s="1" t="s">
        <v>20</v>
      </c>
      <c r="E214" s="1" t="n">
        <v>4932.5</v>
      </c>
      <c r="F214" s="1" t="n">
        <f aca="false">D214-C214</f>
        <v>1</v>
      </c>
      <c r="G214" s="22" t="n">
        <v>3853.5</v>
      </c>
      <c r="H214" s="1" t="n">
        <f aca="false">G214*F214</f>
        <v>3853.5</v>
      </c>
      <c r="I214" s="13" t="s">
        <v>616</v>
      </c>
      <c r="J214" s="14" t="n">
        <v>3853.5</v>
      </c>
      <c r="K214" s="1" t="n">
        <f aca="false">H214-J214</f>
        <v>0</v>
      </c>
      <c r="L214" s="1"/>
      <c r="M214" s="0"/>
      <c r="N214" s="0"/>
      <c r="O214" s="0"/>
      <c r="P214" s="0"/>
      <c r="Q214" s="0"/>
      <c r="R214" s="0"/>
      <c r="S214" s="0"/>
      <c r="T214" s="0"/>
      <c r="U214" s="0"/>
      <c r="V214" s="0"/>
      <c r="AMI214" s="0"/>
      <c r="AMJ214" s="0"/>
    </row>
    <row r="215" s="12" customFormat="true" ht="29.85" hidden="false" customHeight="false" outlineLevel="0" collapsed="false">
      <c r="A215" s="7" t="s">
        <v>617</v>
      </c>
      <c r="B215" s="8" t="s">
        <v>618</v>
      </c>
      <c r="C215" s="8" t="s">
        <v>28</v>
      </c>
      <c r="D215" s="8" t="s">
        <v>29</v>
      </c>
      <c r="E215" s="8" t="n">
        <v>14302.5</v>
      </c>
      <c r="F215" s="8" t="n">
        <v>1</v>
      </c>
      <c r="G215" s="8" t="n">
        <v>3853.5</v>
      </c>
      <c r="H215" s="8" t="n">
        <f aca="false">G215*F215</f>
        <v>3853.5</v>
      </c>
      <c r="I215" s="9" t="s">
        <v>619</v>
      </c>
      <c r="J215" s="10" t="n">
        <v>3853.5</v>
      </c>
      <c r="K215" s="11" t="n">
        <f aca="false">H215+H216-J215-J216</f>
        <v>0</v>
      </c>
      <c r="L215" s="11"/>
    </row>
    <row r="216" s="12" customFormat="true" ht="29.85" hidden="false" customHeight="false" outlineLevel="0" collapsed="false">
      <c r="A216" s="7"/>
      <c r="B216" s="8"/>
      <c r="C216" s="8"/>
      <c r="D216" s="8"/>
      <c r="E216" s="8"/>
      <c r="F216" s="8" t="n">
        <v>2</v>
      </c>
      <c r="G216" s="8" t="n">
        <v>3853.5</v>
      </c>
      <c r="H216" s="8" t="n">
        <f aca="false">G216*F216</f>
        <v>7707</v>
      </c>
      <c r="I216" s="9" t="s">
        <v>620</v>
      </c>
      <c r="J216" s="10" t="n">
        <v>7707</v>
      </c>
      <c r="K216" s="11" t="n">
        <v>0</v>
      </c>
      <c r="L216" s="11"/>
    </row>
    <row r="217" customFormat="false" ht="30.8" hidden="false" customHeight="false" outlineLevel="0" collapsed="false">
      <c r="A217" s="1" t="s">
        <v>621</v>
      </c>
      <c r="B217" s="1" t="s">
        <v>622</v>
      </c>
      <c r="C217" s="1" t="s">
        <v>67</v>
      </c>
      <c r="D217" s="1" t="s">
        <v>207</v>
      </c>
      <c r="E217" s="1" t="n">
        <v>29595</v>
      </c>
      <c r="F217" s="1" t="n">
        <f aca="false">D217-C217</f>
        <v>6</v>
      </c>
      <c r="G217" s="22" t="n">
        <v>3853.5</v>
      </c>
      <c r="H217" s="1" t="n">
        <f aca="false">G217*F217</f>
        <v>23121</v>
      </c>
      <c r="I217" s="13" t="s">
        <v>623</v>
      </c>
      <c r="J217" s="14" t="n">
        <v>23121</v>
      </c>
      <c r="K217" s="1" t="n">
        <f aca="false">H217-J217</f>
        <v>0</v>
      </c>
      <c r="L217" s="0"/>
    </row>
    <row r="218" s="23" customFormat="true" ht="30.8" hidden="false" customHeight="false" outlineLevel="0" collapsed="false">
      <c r="A218" s="1" t="s">
        <v>624</v>
      </c>
      <c r="B218" s="1" t="s">
        <v>625</v>
      </c>
      <c r="C218" s="1" t="s">
        <v>19</v>
      </c>
      <c r="D218" s="1" t="s">
        <v>119</v>
      </c>
      <c r="E218" s="1" t="n">
        <v>14797.5</v>
      </c>
      <c r="F218" s="1" t="n">
        <f aca="false">D218-C218</f>
        <v>3</v>
      </c>
      <c r="G218" s="22" t="n">
        <v>3853.5</v>
      </c>
      <c r="H218" s="1" t="n">
        <f aca="false">G218*F218</f>
        <v>11560.5</v>
      </c>
      <c r="I218" s="13" t="s">
        <v>626</v>
      </c>
      <c r="J218" s="14" t="n">
        <v>11560.5</v>
      </c>
      <c r="K218" s="1" t="n">
        <f aca="false">H218-J218</f>
        <v>0</v>
      </c>
      <c r="L218" s="1"/>
      <c r="M218" s="0"/>
      <c r="N218" s="0"/>
      <c r="O218" s="0"/>
      <c r="P218" s="0"/>
      <c r="Q218" s="0"/>
      <c r="R218" s="0"/>
      <c r="S218" s="0"/>
      <c r="T218" s="0"/>
      <c r="U218" s="0"/>
      <c r="V218" s="0"/>
      <c r="AMI218" s="0"/>
      <c r="AMJ218" s="0"/>
    </row>
    <row r="219" customFormat="false" ht="30.8" hidden="false" customHeight="false" outlineLevel="0" collapsed="false">
      <c r="A219" s="22" t="s">
        <v>627</v>
      </c>
      <c r="B219" s="22" t="s">
        <v>628</v>
      </c>
      <c r="C219" s="22" t="s">
        <v>133</v>
      </c>
      <c r="D219" s="22" t="s">
        <v>51</v>
      </c>
      <c r="E219" s="22" t="n">
        <v>11545</v>
      </c>
      <c r="F219" s="22" t="n">
        <f aca="false">D219-C219</f>
        <v>2</v>
      </c>
      <c r="G219" s="22" t="n">
        <v>4693.5</v>
      </c>
      <c r="H219" s="22" t="n">
        <f aca="false">G219*F219</f>
        <v>9387</v>
      </c>
      <c r="I219" s="13" t="s">
        <v>629</v>
      </c>
      <c r="J219" s="14" t="n">
        <v>9387</v>
      </c>
      <c r="K219" s="1" t="n">
        <f aca="false">H219-J219</f>
        <v>0</v>
      </c>
      <c r="L219" s="0"/>
    </row>
    <row r="220" s="23" customFormat="true" ht="30.8" hidden="false" customHeight="false" outlineLevel="0" collapsed="false">
      <c r="A220" s="1" t="s">
        <v>630</v>
      </c>
      <c r="B220" s="1" t="s">
        <v>631</v>
      </c>
      <c r="C220" s="1" t="s">
        <v>14</v>
      </c>
      <c r="D220" s="1" t="s">
        <v>146</v>
      </c>
      <c r="E220" s="1" t="n">
        <v>22417.5</v>
      </c>
      <c r="F220" s="1" t="n">
        <f aca="false">D220-C220</f>
        <v>3</v>
      </c>
      <c r="G220" s="22" t="n">
        <v>3853.5</v>
      </c>
      <c r="H220" s="1" t="n">
        <f aca="false">G220*F220</f>
        <v>11560.5</v>
      </c>
      <c r="I220" s="13" t="s">
        <v>632</v>
      </c>
      <c r="J220" s="14" t="n">
        <v>11560.5</v>
      </c>
      <c r="K220" s="1" t="n">
        <f aca="false">H220-J220</f>
        <v>0</v>
      </c>
      <c r="L220" s="1"/>
      <c r="M220" s="0"/>
      <c r="N220" s="0"/>
      <c r="O220" s="0"/>
      <c r="P220" s="0"/>
      <c r="Q220" s="0"/>
      <c r="R220" s="0"/>
      <c r="S220" s="0"/>
      <c r="T220" s="0"/>
      <c r="U220" s="0"/>
      <c r="V220" s="0"/>
      <c r="AMI220" s="0"/>
      <c r="AMJ220" s="0"/>
    </row>
    <row r="221" customFormat="false" ht="15.9" hidden="false" customHeight="false" outlineLevel="0" collapsed="false">
      <c r="A221" s="1" t="s">
        <v>633</v>
      </c>
      <c r="B221" s="1" t="s">
        <v>634</v>
      </c>
      <c r="C221" s="1" t="s">
        <v>112</v>
      </c>
      <c r="D221" s="1" t="s">
        <v>20</v>
      </c>
      <c r="E221" s="1" t="n">
        <v>11405</v>
      </c>
      <c r="F221" s="1" t="n">
        <f aca="false">D221-C221</f>
        <v>2</v>
      </c>
      <c r="G221" s="22" t="n">
        <v>3853.5</v>
      </c>
      <c r="H221" s="1" t="n">
        <f aca="false">G221*F221</f>
        <v>7707</v>
      </c>
      <c r="I221" s="13" t="s">
        <v>635</v>
      </c>
      <c r="J221" s="14" t="n">
        <v>7707</v>
      </c>
      <c r="K221" s="1" t="n">
        <f aca="false">H221-J221</f>
        <v>0</v>
      </c>
      <c r="L221" s="0"/>
    </row>
    <row r="222" customFormat="false" ht="30.8" hidden="false" customHeight="false" outlineLevel="0" collapsed="false">
      <c r="A222" s="1" t="s">
        <v>636</v>
      </c>
      <c r="B222" s="1" t="s">
        <v>637</v>
      </c>
      <c r="C222" s="1" t="s">
        <v>51</v>
      </c>
      <c r="D222" s="1" t="s">
        <v>14</v>
      </c>
      <c r="E222" s="1" t="n">
        <v>11545</v>
      </c>
      <c r="F222" s="1" t="n">
        <f aca="false">D222-C222</f>
        <v>2</v>
      </c>
      <c r="G222" s="22" t="n">
        <v>4693.5</v>
      </c>
      <c r="H222" s="1" t="n">
        <f aca="false">G222*F222</f>
        <v>9387</v>
      </c>
      <c r="I222" s="13" t="s">
        <v>638</v>
      </c>
      <c r="J222" s="14" t="n">
        <v>9387</v>
      </c>
      <c r="K222" s="1" t="n">
        <f aca="false">H222-J222</f>
        <v>0</v>
      </c>
      <c r="L222" s="0"/>
    </row>
    <row r="223" customFormat="false" ht="30.8" hidden="false" customHeight="false" outlineLevel="0" collapsed="false">
      <c r="A223" s="1" t="s">
        <v>639</v>
      </c>
      <c r="B223" s="1" t="s">
        <v>640</v>
      </c>
      <c r="C223" s="1" t="s">
        <v>58</v>
      </c>
      <c r="D223" s="1" t="s">
        <v>59</v>
      </c>
      <c r="E223" s="1" t="n">
        <v>14415</v>
      </c>
      <c r="F223" s="1" t="n">
        <f aca="false">D223-C223</f>
        <v>2</v>
      </c>
      <c r="G223" s="22" t="n">
        <v>5743.5</v>
      </c>
      <c r="H223" s="1" t="n">
        <f aca="false">G223*F223</f>
        <v>11487</v>
      </c>
      <c r="I223" s="13" t="s">
        <v>641</v>
      </c>
      <c r="J223" s="14" t="n">
        <v>11486.8</v>
      </c>
      <c r="K223" s="1" t="n">
        <f aca="false">H223-J223</f>
        <v>0.200000000000728</v>
      </c>
      <c r="L223" s="0"/>
    </row>
    <row r="224" s="23" customFormat="true" ht="30.8" hidden="false" customHeight="false" outlineLevel="0" collapsed="false">
      <c r="A224" s="1" t="s">
        <v>642</v>
      </c>
      <c r="B224" s="1" t="s">
        <v>643</v>
      </c>
      <c r="C224" s="1" t="s">
        <v>112</v>
      </c>
      <c r="D224" s="1" t="s">
        <v>58</v>
      </c>
      <c r="E224" s="1" t="n">
        <v>29595</v>
      </c>
      <c r="F224" s="1" t="n">
        <f aca="false">D224-C224</f>
        <v>6</v>
      </c>
      <c r="G224" s="22" t="n">
        <v>3853.5</v>
      </c>
      <c r="H224" s="1" t="n">
        <f aca="false">G224*F224</f>
        <v>23121</v>
      </c>
      <c r="I224" s="13" t="s">
        <v>644</v>
      </c>
      <c r="J224" s="14" t="n">
        <v>23121</v>
      </c>
      <c r="K224" s="1" t="n">
        <f aca="false">H224-J224</f>
        <v>0</v>
      </c>
      <c r="L224" s="1"/>
      <c r="M224" s="0"/>
      <c r="N224" s="0"/>
      <c r="O224" s="0"/>
      <c r="P224" s="0"/>
      <c r="Q224" s="0"/>
      <c r="R224" s="0"/>
      <c r="S224" s="0"/>
      <c r="T224" s="0"/>
      <c r="U224" s="0"/>
      <c r="V224" s="0"/>
      <c r="AMI224" s="0"/>
      <c r="AMJ224" s="0"/>
    </row>
    <row r="225" customFormat="false" ht="30.8" hidden="false" customHeight="false" outlineLevel="0" collapsed="false">
      <c r="A225" s="22" t="s">
        <v>645</v>
      </c>
      <c r="B225" s="22" t="s">
        <v>646</v>
      </c>
      <c r="C225" s="22" t="s">
        <v>51</v>
      </c>
      <c r="D225" s="22" t="s">
        <v>14</v>
      </c>
      <c r="E225" s="22" t="n">
        <v>9865</v>
      </c>
      <c r="F225" s="22" t="n">
        <f aca="false">D225-C225</f>
        <v>2</v>
      </c>
      <c r="G225" s="22" t="n">
        <v>3853.5</v>
      </c>
      <c r="H225" s="22" t="n">
        <f aca="false">G225*F225</f>
        <v>7707</v>
      </c>
      <c r="I225" s="13" t="s">
        <v>647</v>
      </c>
      <c r="J225" s="14" t="n">
        <v>7707</v>
      </c>
      <c r="K225" s="1" t="n">
        <f aca="false">H225-J225</f>
        <v>0</v>
      </c>
      <c r="L225" s="0"/>
    </row>
    <row r="226" customFormat="false" ht="30.8" hidden="false" customHeight="false" outlineLevel="0" collapsed="false">
      <c r="A226" s="1" t="s">
        <v>648</v>
      </c>
      <c r="B226" s="1" t="s">
        <v>649</v>
      </c>
      <c r="C226" s="1" t="s">
        <v>34</v>
      </c>
      <c r="D226" s="1" t="s">
        <v>119</v>
      </c>
      <c r="E226" s="1" t="n">
        <v>24430</v>
      </c>
      <c r="F226" s="1" t="n">
        <f aca="false">D226-C226</f>
        <v>4</v>
      </c>
      <c r="G226" s="22" t="n">
        <v>3853.5</v>
      </c>
      <c r="H226" s="1" t="n">
        <f aca="false">G226*F226</f>
        <v>15414</v>
      </c>
      <c r="I226" s="13" t="s">
        <v>650</v>
      </c>
      <c r="J226" s="14" t="n">
        <v>15414</v>
      </c>
      <c r="K226" s="1" t="n">
        <f aca="false">H226-J226</f>
        <v>0</v>
      </c>
      <c r="L226" s="0"/>
    </row>
    <row r="227" s="18" customFormat="true" ht="29.85" hidden="false" customHeight="false" outlineLevel="0" collapsed="false">
      <c r="A227" s="15" t="s">
        <v>651</v>
      </c>
      <c r="B227" s="15" t="s">
        <v>652</v>
      </c>
      <c r="C227" s="15" t="s">
        <v>24</v>
      </c>
      <c r="D227" s="15" t="s">
        <v>67</v>
      </c>
      <c r="E227" s="15" t="n">
        <v>35945</v>
      </c>
      <c r="F227" s="15" t="n">
        <f aca="false">D227-C227</f>
        <v>7</v>
      </c>
      <c r="G227" s="15" t="n">
        <v>3670</v>
      </c>
      <c r="H227" s="15" t="n">
        <f aca="false">G227*F227</f>
        <v>25690</v>
      </c>
      <c r="I227" s="16" t="s">
        <v>653</v>
      </c>
      <c r="J227" s="17" t="n">
        <v>25690</v>
      </c>
      <c r="K227" s="15" t="n">
        <f aca="false">H227-J227</f>
        <v>0</v>
      </c>
    </row>
    <row r="228" customFormat="false" ht="30.8" hidden="false" customHeight="false" outlineLevel="0" collapsed="false">
      <c r="A228" s="1" t="s">
        <v>654</v>
      </c>
      <c r="B228" s="1" t="s">
        <v>655</v>
      </c>
      <c r="C228" s="1" t="s">
        <v>146</v>
      </c>
      <c r="D228" s="1" t="s">
        <v>59</v>
      </c>
      <c r="E228" s="1" t="n">
        <v>19070</v>
      </c>
      <c r="F228" s="1" t="n">
        <f aca="false">D228-C228</f>
        <v>4</v>
      </c>
      <c r="G228" s="22" t="n">
        <v>3853.5</v>
      </c>
      <c r="H228" s="1" t="n">
        <f aca="false">G228*F228</f>
        <v>15414</v>
      </c>
      <c r="I228" s="13" t="s">
        <v>656</v>
      </c>
      <c r="J228" s="14" t="n">
        <v>15414</v>
      </c>
      <c r="K228" s="1" t="n">
        <f aca="false">H228-J228</f>
        <v>0</v>
      </c>
      <c r="L228" s="0"/>
    </row>
    <row r="229" s="12" customFormat="true" ht="29.85" hidden="false" customHeight="false" outlineLevel="0" collapsed="false">
      <c r="A229" s="19" t="s">
        <v>657</v>
      </c>
      <c r="B229" s="11" t="s">
        <v>658</v>
      </c>
      <c r="C229" s="11" t="s">
        <v>112</v>
      </c>
      <c r="D229" s="11" t="s">
        <v>20</v>
      </c>
      <c r="E229" s="11" t="n">
        <v>147040</v>
      </c>
      <c r="F229" s="11" t="n">
        <f aca="false">D229-C229</f>
        <v>2</v>
      </c>
      <c r="G229" s="8" t="n">
        <v>3853.5</v>
      </c>
      <c r="H229" s="11" t="n">
        <f aca="false">(G229*F229)*9</f>
        <v>69363</v>
      </c>
      <c r="I229" s="9" t="s">
        <v>659</v>
      </c>
      <c r="J229" s="10" t="n">
        <v>7340</v>
      </c>
      <c r="K229" s="11" t="n">
        <f aca="false">H229-J229-J230-J231-J232-J233-J234-J235-J236-J237</f>
        <v>3303</v>
      </c>
      <c r="L229" s="11"/>
    </row>
    <row r="230" s="12" customFormat="true" ht="29.85" hidden="false" customHeight="false" outlineLevel="0" collapsed="false">
      <c r="A230" s="19"/>
      <c r="B230" s="11"/>
      <c r="C230" s="11"/>
      <c r="D230" s="11"/>
      <c r="E230" s="11"/>
      <c r="F230" s="11"/>
      <c r="G230" s="8"/>
      <c r="H230" s="11"/>
      <c r="I230" s="9" t="s">
        <v>660</v>
      </c>
      <c r="J230" s="10" t="n">
        <v>7340</v>
      </c>
      <c r="K230" s="11" t="n">
        <v>0</v>
      </c>
      <c r="L230" s="11"/>
    </row>
    <row r="231" s="12" customFormat="true" ht="15.9" hidden="false" customHeight="false" outlineLevel="0" collapsed="false">
      <c r="A231" s="19"/>
      <c r="B231" s="11"/>
      <c r="C231" s="11"/>
      <c r="D231" s="11"/>
      <c r="E231" s="11"/>
      <c r="F231" s="11"/>
      <c r="G231" s="8"/>
      <c r="H231" s="11"/>
      <c r="I231" s="9" t="s">
        <v>661</v>
      </c>
      <c r="J231" s="10" t="n">
        <v>7340</v>
      </c>
      <c r="K231" s="11" t="n">
        <v>0</v>
      </c>
      <c r="L231" s="11"/>
    </row>
    <row r="232" s="12" customFormat="true" ht="30.8" hidden="false" customHeight="false" outlineLevel="0" collapsed="false">
      <c r="A232" s="19"/>
      <c r="B232" s="11"/>
      <c r="C232" s="11"/>
      <c r="D232" s="11"/>
      <c r="E232" s="11"/>
      <c r="F232" s="11"/>
      <c r="G232" s="8"/>
      <c r="H232" s="11"/>
      <c r="I232" s="9" t="s">
        <v>662</v>
      </c>
      <c r="J232" s="10" t="n">
        <v>7340</v>
      </c>
      <c r="K232" s="11" t="n">
        <v>0</v>
      </c>
      <c r="L232" s="11"/>
    </row>
    <row r="233" s="12" customFormat="true" ht="30.8" hidden="false" customHeight="false" outlineLevel="0" collapsed="false">
      <c r="A233" s="19"/>
      <c r="B233" s="11"/>
      <c r="C233" s="11"/>
      <c r="D233" s="11"/>
      <c r="E233" s="11"/>
      <c r="F233" s="11"/>
      <c r="G233" s="8"/>
      <c r="H233" s="11"/>
      <c r="I233" s="9" t="s">
        <v>663</v>
      </c>
      <c r="J233" s="10" t="n">
        <v>7340</v>
      </c>
      <c r="K233" s="11" t="n">
        <v>0</v>
      </c>
      <c r="L233" s="11"/>
    </row>
    <row r="234" s="12" customFormat="true" ht="15.9" hidden="false" customHeight="false" outlineLevel="0" collapsed="false">
      <c r="A234" s="19"/>
      <c r="B234" s="11"/>
      <c r="C234" s="11"/>
      <c r="D234" s="11"/>
      <c r="E234" s="11"/>
      <c r="F234" s="11"/>
      <c r="G234" s="8"/>
      <c r="H234" s="11"/>
      <c r="I234" s="9" t="s">
        <v>664</v>
      </c>
      <c r="J234" s="10" t="n">
        <v>7340</v>
      </c>
      <c r="K234" s="11" t="n">
        <v>0</v>
      </c>
      <c r="L234" s="11"/>
    </row>
    <row r="235" s="12" customFormat="true" ht="30.8" hidden="false" customHeight="false" outlineLevel="0" collapsed="false">
      <c r="A235" s="19"/>
      <c r="B235" s="11"/>
      <c r="C235" s="11"/>
      <c r="D235" s="11"/>
      <c r="E235" s="11"/>
      <c r="F235" s="11"/>
      <c r="G235" s="8"/>
      <c r="H235" s="11"/>
      <c r="I235" s="9" t="s">
        <v>665</v>
      </c>
      <c r="J235" s="10" t="n">
        <v>7340</v>
      </c>
      <c r="K235" s="11" t="n">
        <v>0</v>
      </c>
      <c r="L235" s="11"/>
    </row>
    <row r="236" s="12" customFormat="true" ht="15.9" hidden="false" customHeight="false" outlineLevel="0" collapsed="false">
      <c r="A236" s="19"/>
      <c r="B236" s="11"/>
      <c r="C236" s="11"/>
      <c r="D236" s="11"/>
      <c r="E236" s="11"/>
      <c r="F236" s="11"/>
      <c r="G236" s="8"/>
      <c r="H236" s="11"/>
      <c r="I236" s="9" t="s">
        <v>666</v>
      </c>
      <c r="J236" s="10" t="n">
        <v>7340</v>
      </c>
      <c r="K236" s="11" t="n">
        <v>0</v>
      </c>
      <c r="L236" s="11"/>
    </row>
    <row r="237" customFormat="false" ht="15.9" hidden="false" customHeight="false" outlineLevel="0" collapsed="false">
      <c r="A237" s="19"/>
      <c r="B237" s="11"/>
      <c r="C237" s="11"/>
      <c r="D237" s="11"/>
      <c r="E237" s="11"/>
      <c r="F237" s="11"/>
      <c r="G237" s="8"/>
      <c r="H237" s="11"/>
      <c r="I237" s="20" t="s">
        <v>667</v>
      </c>
      <c r="J237" s="21" t="n">
        <v>7340</v>
      </c>
      <c r="K237" s="11" t="n">
        <v>0</v>
      </c>
      <c r="L237" s="11"/>
    </row>
    <row r="238" customFormat="false" ht="30.8" hidden="false" customHeight="false" outlineLevel="0" collapsed="false">
      <c r="A238" s="1" t="s">
        <v>668</v>
      </c>
      <c r="B238" s="1" t="s">
        <v>669</v>
      </c>
      <c r="C238" s="1" t="s">
        <v>75</v>
      </c>
      <c r="D238" s="1" t="s">
        <v>19</v>
      </c>
      <c r="E238" s="1" t="n">
        <v>10965</v>
      </c>
      <c r="F238" s="1" t="n">
        <f aca="false">D238-C238</f>
        <v>2</v>
      </c>
      <c r="G238" s="22" t="n">
        <v>3853.5</v>
      </c>
      <c r="H238" s="1" t="n">
        <f aca="false">G238*F238</f>
        <v>7707</v>
      </c>
      <c r="I238" s="13" t="s">
        <v>670</v>
      </c>
      <c r="J238" s="14" t="n">
        <v>7707</v>
      </c>
      <c r="K238" s="1" t="n">
        <f aca="false">H238-J238</f>
        <v>0</v>
      </c>
      <c r="L238" s="0"/>
    </row>
    <row r="239" s="23" customFormat="true" ht="15.9" hidden="false" customHeight="false" outlineLevel="0" collapsed="false">
      <c r="A239" s="1" t="s">
        <v>671</v>
      </c>
      <c r="B239" s="1" t="s">
        <v>672</v>
      </c>
      <c r="C239" s="1" t="s">
        <v>20</v>
      </c>
      <c r="D239" s="1" t="s">
        <v>150</v>
      </c>
      <c r="E239" s="1" t="n">
        <v>18322.5</v>
      </c>
      <c r="F239" s="1" t="n">
        <f aca="false">D239-C239</f>
        <v>3</v>
      </c>
      <c r="G239" s="22" t="n">
        <v>3853.5</v>
      </c>
      <c r="H239" s="1" t="n">
        <f aca="false">G239*F239</f>
        <v>11560.5</v>
      </c>
      <c r="I239" s="13" t="s">
        <v>673</v>
      </c>
      <c r="J239" s="14" t="n">
        <v>11560.5</v>
      </c>
      <c r="K239" s="1" t="n">
        <f aca="false">H239-J239</f>
        <v>0</v>
      </c>
      <c r="L239" s="1"/>
      <c r="M239" s="0"/>
      <c r="N239" s="0"/>
      <c r="O239" s="0"/>
      <c r="P239" s="0"/>
      <c r="Q239" s="0"/>
      <c r="R239" s="0"/>
      <c r="S239" s="0"/>
      <c r="T239" s="0"/>
      <c r="U239" s="0"/>
      <c r="V239" s="0"/>
      <c r="AMI239" s="0"/>
      <c r="AMJ239" s="0"/>
    </row>
    <row r="240" s="23" customFormat="true" ht="15.9" hidden="false" customHeight="false" outlineLevel="0" collapsed="false">
      <c r="A240" s="1" t="s">
        <v>674</v>
      </c>
      <c r="B240" s="1" t="s">
        <v>675</v>
      </c>
      <c r="C240" s="1" t="s">
        <v>43</v>
      </c>
      <c r="D240" s="1" t="s">
        <v>63</v>
      </c>
      <c r="E240" s="1" t="n">
        <v>36037.5</v>
      </c>
      <c r="F240" s="1" t="n">
        <f aca="false">D240-C240</f>
        <v>5</v>
      </c>
      <c r="G240" s="22" t="n">
        <v>5743.5</v>
      </c>
      <c r="H240" s="1" t="n">
        <f aca="false">G240*F240</f>
        <v>28717.5</v>
      </c>
      <c r="I240" s="13" t="s">
        <v>676</v>
      </c>
      <c r="J240" s="14" t="n">
        <v>28717</v>
      </c>
      <c r="K240" s="1" t="n">
        <f aca="false">H240-J240</f>
        <v>0.5</v>
      </c>
      <c r="L240" s="1"/>
      <c r="M240" s="0"/>
      <c r="N240" s="0"/>
      <c r="O240" s="0"/>
      <c r="P240" s="0"/>
      <c r="Q240" s="0"/>
      <c r="R240" s="0"/>
      <c r="S240" s="0"/>
      <c r="T240" s="0"/>
      <c r="U240" s="0"/>
      <c r="V240" s="0"/>
      <c r="AMI240" s="0"/>
      <c r="AMJ240" s="0"/>
    </row>
    <row r="241" customFormat="false" ht="15.9" hidden="false" customHeight="false" outlineLevel="0" collapsed="false">
      <c r="A241" s="1" t="s">
        <v>677</v>
      </c>
      <c r="B241" s="1" t="s">
        <v>678</v>
      </c>
      <c r="C241" s="1" t="s">
        <v>43</v>
      </c>
      <c r="D241" s="1" t="s">
        <v>47</v>
      </c>
      <c r="E241" s="1" t="n">
        <v>11735</v>
      </c>
      <c r="F241" s="1" t="n">
        <f aca="false">D241-C241</f>
        <v>2</v>
      </c>
      <c r="G241" s="22" t="n">
        <v>3853.5</v>
      </c>
      <c r="H241" s="1" t="n">
        <f aca="false">G241*F241</f>
        <v>7707</v>
      </c>
      <c r="I241" s="13" t="s">
        <v>679</v>
      </c>
      <c r="J241" s="14" t="n">
        <v>7707</v>
      </c>
      <c r="K241" s="1" t="n">
        <f aca="false">H241-J241</f>
        <v>0</v>
      </c>
      <c r="L241" s="0"/>
    </row>
    <row r="242" s="23" customFormat="true" ht="15.9" hidden="false" customHeight="false" outlineLevel="0" collapsed="false">
      <c r="A242" s="1" t="s">
        <v>680</v>
      </c>
      <c r="B242" s="1" t="s">
        <v>681</v>
      </c>
      <c r="C242" s="1" t="s">
        <v>86</v>
      </c>
      <c r="D242" s="1" t="s">
        <v>133</v>
      </c>
      <c r="E242" s="1" t="n">
        <v>6432.5</v>
      </c>
      <c r="F242" s="1" t="n">
        <f aca="false">D242-C242</f>
        <v>1</v>
      </c>
      <c r="G242" s="22" t="n">
        <v>4693.5</v>
      </c>
      <c r="H242" s="1" t="n">
        <f aca="false">G242*F242</f>
        <v>4693.5</v>
      </c>
      <c r="I242" s="13" t="s">
        <v>682</v>
      </c>
      <c r="J242" s="14" t="n">
        <v>4693.5</v>
      </c>
      <c r="K242" s="1" t="n">
        <f aca="false">H242-J242</f>
        <v>0</v>
      </c>
      <c r="L242" s="1"/>
      <c r="M242" s="0"/>
      <c r="N242" s="0"/>
      <c r="O242" s="0"/>
      <c r="P242" s="0"/>
      <c r="Q242" s="0"/>
      <c r="R242" s="0"/>
      <c r="S242" s="0"/>
      <c r="T242" s="0"/>
      <c r="U242" s="0"/>
      <c r="V242" s="0"/>
      <c r="AMI242" s="0"/>
      <c r="AMJ242" s="0"/>
    </row>
    <row r="243" customFormat="false" ht="30.8" hidden="false" customHeight="false" outlineLevel="0" collapsed="false">
      <c r="A243" s="22" t="s">
        <v>683</v>
      </c>
      <c r="B243" s="22" t="s">
        <v>684</v>
      </c>
      <c r="C243" s="22" t="s">
        <v>142</v>
      </c>
      <c r="D243" s="22" t="s">
        <v>29</v>
      </c>
      <c r="E243" s="22" t="n">
        <v>4932.5</v>
      </c>
      <c r="F243" s="22" t="n">
        <f aca="false">D243-C243</f>
        <v>1</v>
      </c>
      <c r="G243" s="22" t="n">
        <v>3853.5</v>
      </c>
      <c r="H243" s="22" t="n">
        <f aca="false">G243*F243</f>
        <v>3853.5</v>
      </c>
      <c r="I243" s="13" t="s">
        <v>685</v>
      </c>
      <c r="J243" s="14" t="n">
        <v>3853.5</v>
      </c>
      <c r="K243" s="1" t="n">
        <f aca="false">H243-J243</f>
        <v>0</v>
      </c>
      <c r="L243" s="0"/>
      <c r="M243" s="24"/>
      <c r="N243" s="24"/>
      <c r="O243" s="24"/>
      <c r="P243" s="24"/>
      <c r="Q243" s="24"/>
      <c r="R243" s="24"/>
      <c r="S243" s="24"/>
      <c r="T243" s="24"/>
      <c r="U243" s="24"/>
      <c r="V243" s="24"/>
    </row>
    <row r="244" s="18" customFormat="true" ht="29.85" hidden="false" customHeight="false" outlineLevel="0" collapsed="false">
      <c r="A244" s="15" t="s">
        <v>686</v>
      </c>
      <c r="B244" s="15" t="s">
        <v>687</v>
      </c>
      <c r="C244" s="15" t="s">
        <v>34</v>
      </c>
      <c r="D244" s="15" t="s">
        <v>35</v>
      </c>
      <c r="E244" s="15" t="n">
        <v>28500</v>
      </c>
      <c r="F244" s="15" t="n">
        <f aca="false">D244-C244</f>
        <v>6</v>
      </c>
      <c r="G244" s="15" t="n">
        <v>3670</v>
      </c>
      <c r="H244" s="15" t="n">
        <f aca="false">G244*F244</f>
        <v>22020</v>
      </c>
      <c r="I244" s="16" t="s">
        <v>688</v>
      </c>
      <c r="J244" s="17" t="n">
        <v>22020</v>
      </c>
      <c r="K244" s="15" t="n">
        <f aca="false">H244-J244</f>
        <v>0</v>
      </c>
      <c r="L244" s="15"/>
    </row>
    <row r="245" s="39" customFormat="true" ht="29.85" hidden="false" customHeight="false" outlineLevel="0" collapsed="false">
      <c r="A245" s="35" t="n">
        <v>105306229</v>
      </c>
      <c r="B245" s="36"/>
      <c r="C245" s="36"/>
      <c r="D245" s="36"/>
      <c r="E245" s="36"/>
      <c r="F245" s="36"/>
      <c r="G245" s="36"/>
      <c r="H245" s="36" t="n">
        <v>0</v>
      </c>
      <c r="I245" s="37" t="s">
        <v>689</v>
      </c>
      <c r="J245" s="38" t="n">
        <v>9387</v>
      </c>
      <c r="K245" s="36" t="n">
        <f aca="false">H245-J245</f>
        <v>-9387</v>
      </c>
      <c r="L245" s="36"/>
      <c r="M245" s="39" t="s">
        <v>690</v>
      </c>
    </row>
    <row r="246" s="23" customFormat="true" ht="30.8" hidden="false" customHeight="false" outlineLevel="0" collapsed="false">
      <c r="A246" s="1" t="s">
        <v>691</v>
      </c>
      <c r="B246" s="1" t="s">
        <v>692</v>
      </c>
      <c r="C246" s="1" t="s">
        <v>39</v>
      </c>
      <c r="D246" s="1" t="s">
        <v>180</v>
      </c>
      <c r="E246" s="1" t="n">
        <v>42907.5</v>
      </c>
      <c r="F246" s="1" t="n">
        <f aca="false">D246-C246</f>
        <v>9</v>
      </c>
      <c r="G246" s="22" t="n">
        <v>3853.5</v>
      </c>
      <c r="H246" s="1" t="n">
        <f aca="false">G246*F246</f>
        <v>34681.5</v>
      </c>
      <c r="I246" s="13" t="s">
        <v>693</v>
      </c>
      <c r="J246" s="14" t="n">
        <v>34681.5</v>
      </c>
      <c r="K246" s="1" t="n">
        <f aca="false">H246-J246</f>
        <v>0</v>
      </c>
      <c r="L246" s="1"/>
      <c r="M246" s="0"/>
      <c r="N246" s="0"/>
      <c r="O246" s="0"/>
      <c r="P246" s="0"/>
      <c r="Q246" s="0"/>
      <c r="R246" s="0"/>
      <c r="S246" s="0"/>
      <c r="T246" s="0"/>
      <c r="U246" s="0"/>
      <c r="V246" s="0"/>
      <c r="AMI246" s="0"/>
      <c r="AMJ246" s="0"/>
    </row>
    <row r="247" s="24" customFormat="true" ht="30.8" hidden="false" customHeight="false" outlineLevel="0" collapsed="false">
      <c r="A247" s="22" t="s">
        <v>694</v>
      </c>
      <c r="B247" s="22" t="s">
        <v>695</v>
      </c>
      <c r="C247" s="22" t="s">
        <v>58</v>
      </c>
      <c r="D247" s="22" t="s">
        <v>232</v>
      </c>
      <c r="E247" s="22" t="n">
        <v>4932.5</v>
      </c>
      <c r="F247" s="22" t="n">
        <f aca="false">D247-C247</f>
        <v>1</v>
      </c>
      <c r="G247" s="22" t="n">
        <v>3853.5</v>
      </c>
      <c r="H247" s="22" t="n">
        <f aca="false">G247*F247</f>
        <v>3853.5</v>
      </c>
      <c r="I247" s="13" t="s">
        <v>696</v>
      </c>
      <c r="J247" s="14" t="n">
        <v>3853.5</v>
      </c>
      <c r="K247" s="1" t="n">
        <f aca="false">H247-J247</f>
        <v>0</v>
      </c>
      <c r="L247" s="1"/>
      <c r="AMI247" s="0"/>
      <c r="AMJ247" s="0"/>
    </row>
    <row r="248" s="12" customFormat="true" ht="29.85" hidden="false" customHeight="false" outlineLevel="0" collapsed="false">
      <c r="A248" s="7" t="s">
        <v>697</v>
      </c>
      <c r="B248" s="8" t="s">
        <v>698</v>
      </c>
      <c r="C248" s="8" t="s">
        <v>166</v>
      </c>
      <c r="D248" s="8" t="s">
        <v>142</v>
      </c>
      <c r="E248" s="8" t="n">
        <v>18760.5</v>
      </c>
      <c r="F248" s="8" t="n">
        <v>3</v>
      </c>
      <c r="G248" s="8" t="n">
        <v>3853.5</v>
      </c>
      <c r="H248" s="8" t="n">
        <f aca="false">G248*F248</f>
        <v>11560.5</v>
      </c>
      <c r="I248" s="9" t="s">
        <v>699</v>
      </c>
      <c r="J248" s="10" t="n">
        <v>11560.5</v>
      </c>
      <c r="K248" s="11" t="n">
        <f aca="false">H248+H249-J248-J249</f>
        <v>-1000</v>
      </c>
      <c r="L248" s="11"/>
    </row>
    <row r="249" s="12" customFormat="true" ht="29.85" hidden="false" customHeight="false" outlineLevel="0" collapsed="false">
      <c r="A249" s="7"/>
      <c r="B249" s="8"/>
      <c r="C249" s="8"/>
      <c r="D249" s="8"/>
      <c r="E249" s="8"/>
      <c r="F249" s="8" t="n">
        <v>1</v>
      </c>
      <c r="G249" s="8" t="n">
        <v>5000</v>
      </c>
      <c r="H249" s="8" t="n">
        <f aca="false">(G249*F249)+600*2</f>
        <v>6200</v>
      </c>
      <c r="I249" s="9" t="s">
        <v>700</v>
      </c>
      <c r="J249" s="10" t="n">
        <v>7200</v>
      </c>
      <c r="K249" s="11" t="n">
        <v>0</v>
      </c>
      <c r="L249" s="11"/>
    </row>
    <row r="250" customFormat="false" ht="30.8" hidden="false" customHeight="false" outlineLevel="0" collapsed="false">
      <c r="A250" s="1" t="s">
        <v>701</v>
      </c>
      <c r="B250" s="1" t="s">
        <v>702</v>
      </c>
      <c r="C250" s="1" t="s">
        <v>67</v>
      </c>
      <c r="D250" s="1" t="s">
        <v>39</v>
      </c>
      <c r="E250" s="1" t="n">
        <v>10635</v>
      </c>
      <c r="F250" s="1" t="n">
        <f aca="false">D250-C250</f>
        <v>2</v>
      </c>
      <c r="G250" s="22" t="n">
        <v>3853.5</v>
      </c>
      <c r="H250" s="1" t="n">
        <f aca="false">(G250*F250)</f>
        <v>7707</v>
      </c>
      <c r="I250" s="13" t="s">
        <v>703</v>
      </c>
      <c r="J250" s="14" t="n">
        <v>7707</v>
      </c>
      <c r="K250" s="1" t="n">
        <f aca="false">H250-J250</f>
        <v>0</v>
      </c>
      <c r="L250" s="0"/>
    </row>
    <row r="251" customFormat="false" ht="15.9" hidden="false" customHeight="false" outlineLevel="0" collapsed="false">
      <c r="A251" s="1" t="s">
        <v>704</v>
      </c>
      <c r="B251" s="1" t="s">
        <v>705</v>
      </c>
      <c r="C251" s="1" t="s">
        <v>43</v>
      </c>
      <c r="D251" s="1" t="s">
        <v>142</v>
      </c>
      <c r="E251" s="1" t="n">
        <v>21292.5</v>
      </c>
      <c r="F251" s="1" t="n">
        <f aca="false">D251-C251</f>
        <v>3</v>
      </c>
      <c r="G251" s="22" t="n">
        <v>5743.5</v>
      </c>
      <c r="H251" s="1" t="n">
        <f aca="false">G251*F251</f>
        <v>17230.5</v>
      </c>
      <c r="I251" s="13" t="s">
        <v>706</v>
      </c>
      <c r="J251" s="14" t="n">
        <v>17230.2</v>
      </c>
      <c r="K251" s="1" t="n">
        <f aca="false">H251-J251</f>
        <v>0.299999999999272</v>
      </c>
      <c r="L251" s="0"/>
    </row>
    <row r="252" s="23" customFormat="true" ht="30.8" hidden="false" customHeight="false" outlineLevel="0" collapsed="false">
      <c r="A252" s="1" t="s">
        <v>707</v>
      </c>
      <c r="B252" s="1" t="s">
        <v>708</v>
      </c>
      <c r="C252" s="1" t="s">
        <v>43</v>
      </c>
      <c r="D252" s="1" t="s">
        <v>142</v>
      </c>
      <c r="E252" s="1" t="n">
        <v>14302.5</v>
      </c>
      <c r="F252" s="1" t="n">
        <f aca="false">D252-C252</f>
        <v>3</v>
      </c>
      <c r="G252" s="22" t="n">
        <v>3853.5</v>
      </c>
      <c r="H252" s="1" t="n">
        <f aca="false">G252*F252</f>
        <v>11560.5</v>
      </c>
      <c r="I252" s="13" t="s">
        <v>709</v>
      </c>
      <c r="J252" s="14" t="n">
        <v>11560.5</v>
      </c>
      <c r="K252" s="1" t="n">
        <f aca="false">H252-J252</f>
        <v>0</v>
      </c>
      <c r="L252" s="1"/>
      <c r="M252" s="0"/>
      <c r="N252" s="0"/>
      <c r="O252" s="0"/>
      <c r="P252" s="0"/>
      <c r="Q252" s="0"/>
      <c r="R252" s="0"/>
      <c r="S252" s="0"/>
      <c r="T252" s="0"/>
      <c r="U252" s="0"/>
      <c r="V252" s="0"/>
      <c r="AMI252" s="0"/>
      <c r="AMJ252" s="0"/>
    </row>
    <row r="253" s="23" customFormat="true" ht="30.8" hidden="false" customHeight="false" outlineLevel="0" collapsed="false">
      <c r="A253" s="1" t="s">
        <v>710</v>
      </c>
      <c r="B253" s="1" t="s">
        <v>711</v>
      </c>
      <c r="C253" s="1" t="s">
        <v>74</v>
      </c>
      <c r="D253" s="1" t="s">
        <v>75</v>
      </c>
      <c r="E253" s="1" t="n">
        <v>10415</v>
      </c>
      <c r="F253" s="1" t="n">
        <f aca="false">D253-C253</f>
        <v>2</v>
      </c>
      <c r="G253" s="22" t="n">
        <v>3853.5</v>
      </c>
      <c r="H253" s="1" t="n">
        <f aca="false">G253*F253</f>
        <v>7707</v>
      </c>
      <c r="I253" s="13" t="s">
        <v>712</v>
      </c>
      <c r="J253" s="14" t="n">
        <v>7707</v>
      </c>
      <c r="K253" s="1" t="n">
        <f aca="false">H253-J253</f>
        <v>0</v>
      </c>
      <c r="L253" s="1"/>
      <c r="M253" s="0"/>
      <c r="N253" s="0"/>
      <c r="O253" s="0"/>
      <c r="P253" s="0"/>
      <c r="Q253" s="0"/>
      <c r="R253" s="0"/>
      <c r="S253" s="0"/>
      <c r="T253" s="0"/>
      <c r="U253" s="0"/>
      <c r="V253" s="0"/>
      <c r="AMI253" s="0"/>
      <c r="AMJ253" s="0"/>
    </row>
    <row r="254" s="23" customFormat="true" ht="30.8" hidden="false" customHeight="false" outlineLevel="0" collapsed="false">
      <c r="A254" s="1" t="s">
        <v>713</v>
      </c>
      <c r="B254" s="1" t="s">
        <v>714</v>
      </c>
      <c r="C254" s="1" t="s">
        <v>47</v>
      </c>
      <c r="D254" s="1" t="s">
        <v>75</v>
      </c>
      <c r="E254" s="1" t="n">
        <v>29595</v>
      </c>
      <c r="F254" s="1" t="n">
        <f aca="false">D254-C254</f>
        <v>6</v>
      </c>
      <c r="G254" s="22" t="n">
        <v>3853.5</v>
      </c>
      <c r="H254" s="1" t="n">
        <f aca="false">G254*F254</f>
        <v>23121</v>
      </c>
      <c r="I254" s="13" t="s">
        <v>715</v>
      </c>
      <c r="J254" s="14" t="n">
        <v>23121</v>
      </c>
      <c r="K254" s="1" t="n">
        <f aca="false">H254-J254</f>
        <v>0</v>
      </c>
      <c r="L254" s="1"/>
      <c r="M254" s="0"/>
      <c r="N254" s="0"/>
      <c r="O254" s="0"/>
      <c r="P254" s="0"/>
      <c r="Q254" s="0"/>
      <c r="R254" s="0"/>
      <c r="S254" s="0"/>
      <c r="T254" s="0"/>
      <c r="U254" s="0"/>
      <c r="V254" s="0"/>
      <c r="AMI254" s="0"/>
      <c r="AMJ254" s="0"/>
    </row>
    <row r="255" customFormat="false" ht="30.8" hidden="false" customHeight="false" outlineLevel="0" collapsed="false">
      <c r="A255" s="1" t="s">
        <v>716</v>
      </c>
      <c r="B255" s="1" t="s">
        <v>717</v>
      </c>
      <c r="C255" s="1" t="s">
        <v>86</v>
      </c>
      <c r="D255" s="1" t="s">
        <v>133</v>
      </c>
      <c r="E255" s="1" t="n">
        <v>4932.5</v>
      </c>
      <c r="F255" s="1" t="n">
        <f aca="false">D255-C255</f>
        <v>1</v>
      </c>
      <c r="G255" s="22" t="n">
        <v>3853.5</v>
      </c>
      <c r="H255" s="1" t="n">
        <f aca="false">G255*F255</f>
        <v>3853.5</v>
      </c>
      <c r="I255" s="13" t="s">
        <v>718</v>
      </c>
      <c r="J255" s="14" t="n">
        <v>3853.5</v>
      </c>
      <c r="K255" s="1" t="n">
        <f aca="false">H255-J255</f>
        <v>0</v>
      </c>
      <c r="L255" s="0"/>
    </row>
    <row r="256" customFormat="false" ht="30.8" hidden="false" customHeight="false" outlineLevel="0" collapsed="false">
      <c r="A256" s="1" t="s">
        <v>719</v>
      </c>
      <c r="B256" s="1" t="s">
        <v>720</v>
      </c>
      <c r="C256" s="1" t="s">
        <v>142</v>
      </c>
      <c r="D256" s="1" t="s">
        <v>63</v>
      </c>
      <c r="E256" s="1" t="n">
        <v>9865</v>
      </c>
      <c r="F256" s="1" t="n">
        <f aca="false">D256-C256</f>
        <v>2</v>
      </c>
      <c r="G256" s="22" t="n">
        <v>3853.5</v>
      </c>
      <c r="H256" s="1" t="n">
        <f aca="false">G256*F256</f>
        <v>7707</v>
      </c>
      <c r="I256" s="13" t="s">
        <v>721</v>
      </c>
      <c r="J256" s="14" t="n">
        <v>7707</v>
      </c>
      <c r="K256" s="1" t="n">
        <f aca="false">H256-J256</f>
        <v>0</v>
      </c>
      <c r="L256" s="0"/>
    </row>
    <row r="257" s="23" customFormat="true" ht="30.8" hidden="false" customHeight="false" outlineLevel="0" collapsed="false">
      <c r="A257" s="1" t="s">
        <v>722</v>
      </c>
      <c r="B257" s="1" t="s">
        <v>720</v>
      </c>
      <c r="C257" s="1" t="s">
        <v>86</v>
      </c>
      <c r="D257" s="1" t="s">
        <v>207</v>
      </c>
      <c r="E257" s="1" t="n">
        <v>13645</v>
      </c>
      <c r="F257" s="1" t="n">
        <f aca="false">D257-C257</f>
        <v>2</v>
      </c>
      <c r="G257" s="22" t="n">
        <v>5743.5</v>
      </c>
      <c r="H257" s="1" t="n">
        <f aca="false">G257*F257</f>
        <v>11487</v>
      </c>
      <c r="I257" s="13" t="s">
        <v>723</v>
      </c>
      <c r="J257" s="14" t="n">
        <v>11486.8</v>
      </c>
      <c r="K257" s="1" t="n">
        <f aca="false">H257-J257</f>
        <v>0.200000000000728</v>
      </c>
      <c r="L257" s="1"/>
      <c r="M257" s="0"/>
      <c r="N257" s="0"/>
      <c r="O257" s="0"/>
      <c r="P257" s="0"/>
      <c r="Q257" s="0"/>
      <c r="R257" s="0"/>
      <c r="S257" s="0"/>
      <c r="T257" s="0"/>
      <c r="U257" s="0"/>
      <c r="V257" s="0"/>
      <c r="AMI257" s="0"/>
      <c r="AMJ257" s="0"/>
    </row>
    <row r="258" customFormat="false" ht="30.8" hidden="false" customHeight="false" outlineLevel="0" collapsed="false">
      <c r="A258" s="22" t="s">
        <v>724</v>
      </c>
      <c r="B258" s="22" t="s">
        <v>725</v>
      </c>
      <c r="C258" s="22" t="s">
        <v>19</v>
      </c>
      <c r="D258" s="22" t="s">
        <v>119</v>
      </c>
      <c r="E258" s="22" t="n">
        <v>16447.5</v>
      </c>
      <c r="F258" s="22" t="n">
        <f aca="false">D258-C258</f>
        <v>3</v>
      </c>
      <c r="G258" s="22" t="n">
        <v>3853.5</v>
      </c>
      <c r="H258" s="22" t="n">
        <f aca="false">G258*F258</f>
        <v>11560.5</v>
      </c>
      <c r="I258" s="13" t="s">
        <v>726</v>
      </c>
      <c r="J258" s="14" t="n">
        <v>11560.5</v>
      </c>
      <c r="K258" s="1" t="n">
        <f aca="false">H258-J258</f>
        <v>0</v>
      </c>
      <c r="L258" s="0"/>
    </row>
    <row r="259" customFormat="false" ht="30.8" hidden="false" customHeight="false" outlineLevel="0" collapsed="false">
      <c r="A259" s="1" t="s">
        <v>727</v>
      </c>
      <c r="B259" s="1" t="s">
        <v>728</v>
      </c>
      <c r="C259" s="1" t="s">
        <v>142</v>
      </c>
      <c r="D259" s="1" t="s">
        <v>75</v>
      </c>
      <c r="E259" s="1" t="n">
        <v>34112.5</v>
      </c>
      <c r="F259" s="1" t="n">
        <f aca="false">D259-C259</f>
        <v>5</v>
      </c>
      <c r="G259" s="22" t="n">
        <v>5743.5</v>
      </c>
      <c r="H259" s="1" t="n">
        <f aca="false">G259*F259</f>
        <v>28717.5</v>
      </c>
      <c r="I259" s="13" t="s">
        <v>729</v>
      </c>
      <c r="J259" s="14" t="n">
        <v>28717</v>
      </c>
      <c r="K259" s="1" t="n">
        <f aca="false">H259-J259</f>
        <v>0.5</v>
      </c>
      <c r="L259" s="0"/>
    </row>
    <row r="260" s="23" customFormat="true" ht="30.8" hidden="false" customHeight="false" outlineLevel="0" collapsed="false">
      <c r="A260" s="1" t="s">
        <v>730</v>
      </c>
      <c r="B260" s="1" t="s">
        <v>731</v>
      </c>
      <c r="C260" s="1" t="s">
        <v>43</v>
      </c>
      <c r="D260" s="1" t="s">
        <v>142</v>
      </c>
      <c r="E260" s="1" t="n">
        <v>16777.5</v>
      </c>
      <c r="F260" s="1" t="n">
        <f aca="false">D260-C260</f>
        <v>3</v>
      </c>
      <c r="G260" s="22" t="n">
        <v>3853.5</v>
      </c>
      <c r="H260" s="1" t="n">
        <f aca="false">G260*F260</f>
        <v>11560.5</v>
      </c>
      <c r="I260" s="13" t="s">
        <v>732</v>
      </c>
      <c r="J260" s="14" t="n">
        <v>11560.5</v>
      </c>
      <c r="K260" s="1" t="n">
        <f aca="false">H260-J260</f>
        <v>0</v>
      </c>
      <c r="L260" s="1"/>
      <c r="M260" s="0"/>
      <c r="N260" s="0"/>
      <c r="O260" s="0"/>
      <c r="P260" s="0"/>
      <c r="Q260" s="0"/>
      <c r="R260" s="0"/>
      <c r="S260" s="0"/>
      <c r="T260" s="0"/>
      <c r="U260" s="0"/>
      <c r="V260" s="0"/>
      <c r="AMI260" s="0"/>
      <c r="AMJ260" s="0"/>
    </row>
    <row r="261" customFormat="false" ht="30.8" hidden="false" customHeight="false" outlineLevel="0" collapsed="false">
      <c r="A261" s="22" t="s">
        <v>733</v>
      </c>
      <c r="B261" s="22" t="s">
        <v>734</v>
      </c>
      <c r="C261" s="22" t="s">
        <v>63</v>
      </c>
      <c r="D261" s="22" t="s">
        <v>24</v>
      </c>
      <c r="E261" s="22" t="n">
        <v>9865</v>
      </c>
      <c r="F261" s="22" t="n">
        <f aca="false">D261-C261</f>
        <v>2</v>
      </c>
      <c r="G261" s="22" t="n">
        <v>3853.5</v>
      </c>
      <c r="H261" s="22" t="n">
        <f aca="false">G261*F261</f>
        <v>7707</v>
      </c>
      <c r="I261" s="13" t="s">
        <v>735</v>
      </c>
      <c r="J261" s="14" t="n">
        <v>7707</v>
      </c>
      <c r="K261" s="1" t="n">
        <f aca="false">H261-J261</f>
        <v>0</v>
      </c>
      <c r="L261" s="0"/>
    </row>
    <row r="262" customFormat="false" ht="15.9" hidden="false" customHeight="false" outlineLevel="0" collapsed="false">
      <c r="A262" s="1" t="s">
        <v>736</v>
      </c>
      <c r="B262" s="1" t="s">
        <v>737</v>
      </c>
      <c r="C262" s="1" t="s">
        <v>39</v>
      </c>
      <c r="D262" s="1" t="s">
        <v>112</v>
      </c>
      <c r="E262" s="1" t="n">
        <v>36645</v>
      </c>
      <c r="F262" s="1" t="n">
        <f aca="false">D262-C262</f>
        <v>6</v>
      </c>
      <c r="G262" s="22" t="n">
        <v>3853.5</v>
      </c>
      <c r="H262" s="1" t="n">
        <f aca="false">G262*F262</f>
        <v>23121</v>
      </c>
      <c r="I262" s="13" t="s">
        <v>738</v>
      </c>
      <c r="J262" s="14" t="n">
        <v>23121</v>
      </c>
      <c r="K262" s="1" t="n">
        <f aca="false">H262-J262</f>
        <v>0</v>
      </c>
      <c r="L262" s="0"/>
    </row>
    <row r="263" s="18" customFormat="true" ht="29.85" hidden="false" customHeight="false" outlineLevel="0" collapsed="false">
      <c r="A263" s="40" t="s">
        <v>739</v>
      </c>
      <c r="B263" s="15" t="s">
        <v>740</v>
      </c>
      <c r="C263" s="15" t="s">
        <v>29</v>
      </c>
      <c r="D263" s="15" t="s">
        <v>34</v>
      </c>
      <c r="E263" s="15" t="n">
        <v>80125</v>
      </c>
      <c r="F263" s="15" t="n">
        <f aca="false">D263-C263</f>
        <v>5</v>
      </c>
      <c r="G263" s="15" t="n">
        <v>3670</v>
      </c>
      <c r="H263" s="15" t="n">
        <f aca="false">(G263*F263)*3</f>
        <v>55050</v>
      </c>
      <c r="I263" s="16" t="s">
        <v>741</v>
      </c>
      <c r="J263" s="17" t="n">
        <v>18350</v>
      </c>
      <c r="K263" s="15" t="n">
        <f aca="false">H263-J263-J264-J265</f>
        <v>0</v>
      </c>
      <c r="L263" s="15"/>
    </row>
    <row r="264" s="18" customFormat="true" ht="29.85" hidden="false" customHeight="false" outlineLevel="0" collapsed="false">
      <c r="A264" s="40"/>
      <c r="B264" s="15"/>
      <c r="C264" s="15"/>
      <c r="D264" s="15"/>
      <c r="E264" s="15"/>
      <c r="F264" s="15"/>
      <c r="G264" s="15"/>
      <c r="H264" s="15"/>
      <c r="I264" s="16" t="s">
        <v>742</v>
      </c>
      <c r="J264" s="17" t="n">
        <v>18350</v>
      </c>
      <c r="K264" s="15" t="n">
        <v>0</v>
      </c>
      <c r="L264" s="15"/>
    </row>
    <row r="265" s="18" customFormat="true" ht="29.85" hidden="false" customHeight="false" outlineLevel="0" collapsed="false">
      <c r="A265" s="40"/>
      <c r="B265" s="15"/>
      <c r="C265" s="15"/>
      <c r="D265" s="15"/>
      <c r="E265" s="15"/>
      <c r="F265" s="15"/>
      <c r="G265" s="15"/>
      <c r="H265" s="15"/>
      <c r="I265" s="16" t="s">
        <v>743</v>
      </c>
      <c r="J265" s="17" t="n">
        <v>18350</v>
      </c>
      <c r="K265" s="15" t="n">
        <v>0</v>
      </c>
      <c r="L265" s="15"/>
    </row>
    <row r="266" s="23" customFormat="true" ht="30.8" hidden="false" customHeight="false" outlineLevel="0" collapsed="false">
      <c r="A266" s="1" t="s">
        <v>744</v>
      </c>
      <c r="B266" s="1" t="s">
        <v>745</v>
      </c>
      <c r="C266" s="1" t="s">
        <v>207</v>
      </c>
      <c r="D266" s="1" t="s">
        <v>14</v>
      </c>
      <c r="E266" s="1" t="n">
        <v>14797.5</v>
      </c>
      <c r="F266" s="1" t="n">
        <f aca="false">D266-C266</f>
        <v>3</v>
      </c>
      <c r="G266" s="22" t="n">
        <v>3853.5</v>
      </c>
      <c r="H266" s="1" t="n">
        <f aca="false">G266*F266</f>
        <v>11560.5</v>
      </c>
      <c r="I266" s="13" t="s">
        <v>746</v>
      </c>
      <c r="J266" s="14" t="n">
        <v>11560.5</v>
      </c>
      <c r="K266" s="1" t="n">
        <f aca="false">H266-J266</f>
        <v>0</v>
      </c>
      <c r="L266" s="1"/>
      <c r="M266" s="0"/>
      <c r="N266" s="0"/>
      <c r="O266" s="0"/>
      <c r="P266" s="0"/>
      <c r="Q266" s="0"/>
      <c r="R266" s="0"/>
      <c r="S266" s="0"/>
      <c r="T266" s="0"/>
      <c r="U266" s="0"/>
      <c r="V266" s="0"/>
      <c r="AMI266" s="0"/>
      <c r="AMJ266" s="0"/>
    </row>
    <row r="267" s="43" customFormat="true" ht="29.85" hidden="false" customHeight="false" outlineLevel="0" collapsed="false">
      <c r="A267" s="41" t="s">
        <v>747</v>
      </c>
      <c r="B267" s="42" t="s">
        <v>748</v>
      </c>
      <c r="C267" s="42" t="s">
        <v>166</v>
      </c>
      <c r="D267" s="42" t="s">
        <v>47</v>
      </c>
      <c r="E267" s="42" t="n">
        <v>44411</v>
      </c>
      <c r="F267" s="42" t="n">
        <v>2</v>
      </c>
      <c r="G267" s="42" t="n">
        <v>3853.5</v>
      </c>
      <c r="H267" s="42" t="n">
        <f aca="false">(G267*F267)*3</f>
        <v>23121</v>
      </c>
      <c r="I267" s="20" t="s">
        <v>749</v>
      </c>
      <c r="J267" s="21" t="n">
        <v>7707</v>
      </c>
      <c r="K267" s="42" t="n">
        <f aca="false">H267+H268-J267-J268-J269-J270-J271-J272</f>
        <v>500</v>
      </c>
      <c r="L267" s="11"/>
      <c r="AMI267" s="12"/>
      <c r="AMJ267" s="12"/>
    </row>
    <row r="268" s="12" customFormat="true" ht="29.85" hidden="false" customHeight="false" outlineLevel="0" collapsed="false">
      <c r="A268" s="41"/>
      <c r="B268" s="11"/>
      <c r="C268" s="11"/>
      <c r="D268" s="11"/>
      <c r="E268" s="11"/>
      <c r="F268" s="42" t="n">
        <v>1</v>
      </c>
      <c r="G268" s="42" t="n">
        <v>5000</v>
      </c>
      <c r="H268" s="42" t="n">
        <f aca="false">(G268*F268)*3+600*3</f>
        <v>16800</v>
      </c>
      <c r="I268" s="20" t="s">
        <v>750</v>
      </c>
      <c r="J268" s="21" t="n">
        <v>5600</v>
      </c>
      <c r="K268" s="11" t="n">
        <v>0</v>
      </c>
      <c r="L268" s="42"/>
    </row>
    <row r="269" customFormat="false" ht="30.8" hidden="false" customHeight="false" outlineLevel="0" collapsed="false">
      <c r="A269" s="41"/>
      <c r="B269" s="11"/>
      <c r="C269" s="11"/>
      <c r="D269" s="11"/>
      <c r="E269" s="11"/>
      <c r="F269" s="11"/>
      <c r="G269" s="11"/>
      <c r="H269" s="11"/>
      <c r="I269" s="20" t="s">
        <v>751</v>
      </c>
      <c r="J269" s="21" t="n">
        <v>7707</v>
      </c>
      <c r="K269" s="11" t="n">
        <v>0</v>
      </c>
      <c r="L269" s="42"/>
    </row>
    <row r="270" customFormat="false" ht="30.8" hidden="false" customHeight="false" outlineLevel="0" collapsed="false">
      <c r="A270" s="41"/>
      <c r="B270" s="11"/>
      <c r="C270" s="11"/>
      <c r="D270" s="11"/>
      <c r="E270" s="11"/>
      <c r="F270" s="11"/>
      <c r="G270" s="11"/>
      <c r="H270" s="11"/>
      <c r="I270" s="20" t="s">
        <v>752</v>
      </c>
      <c r="J270" s="21" t="n">
        <v>5000</v>
      </c>
      <c r="K270" s="11" t="n">
        <v>0</v>
      </c>
      <c r="L270" s="42"/>
    </row>
    <row r="271" customFormat="false" ht="30.8" hidden="false" customHeight="false" outlineLevel="0" collapsed="false">
      <c r="A271" s="41"/>
      <c r="B271" s="11"/>
      <c r="C271" s="11"/>
      <c r="D271" s="11"/>
      <c r="E271" s="11"/>
      <c r="F271" s="11"/>
      <c r="G271" s="11"/>
      <c r="H271" s="11"/>
      <c r="I271" s="20" t="s">
        <v>753</v>
      </c>
      <c r="J271" s="21" t="n">
        <v>7707</v>
      </c>
      <c r="K271" s="11" t="n">
        <v>0</v>
      </c>
      <c r="L271" s="42"/>
    </row>
    <row r="272" customFormat="false" ht="30.8" hidden="false" customHeight="false" outlineLevel="0" collapsed="false">
      <c r="A272" s="41"/>
      <c r="B272" s="11"/>
      <c r="C272" s="11"/>
      <c r="D272" s="11"/>
      <c r="E272" s="11"/>
      <c r="F272" s="11"/>
      <c r="G272" s="11"/>
      <c r="H272" s="11"/>
      <c r="I272" s="20" t="s">
        <v>754</v>
      </c>
      <c r="J272" s="21" t="n">
        <v>5700</v>
      </c>
      <c r="K272" s="11" t="n">
        <v>0</v>
      </c>
      <c r="L272" s="42"/>
    </row>
    <row r="273" customFormat="false" ht="29.85" hidden="false" customHeight="false" outlineLevel="0" collapsed="false">
      <c r="A273" s="7" t="s">
        <v>755</v>
      </c>
      <c r="B273" s="11" t="s">
        <v>756</v>
      </c>
      <c r="C273" s="11" t="s">
        <v>86</v>
      </c>
      <c r="D273" s="11" t="s">
        <v>51</v>
      </c>
      <c r="E273" s="11" t="n">
        <v>38351.25</v>
      </c>
      <c r="F273" s="11" t="n">
        <f aca="false">D273-C273</f>
        <v>3</v>
      </c>
      <c r="G273" s="8" t="n">
        <v>3853.5</v>
      </c>
      <c r="H273" s="11" t="n">
        <f aca="false">(G273*F273)*2</f>
        <v>23121</v>
      </c>
      <c r="I273" s="9" t="s">
        <v>757</v>
      </c>
      <c r="J273" s="10" t="n">
        <v>11560.5</v>
      </c>
      <c r="K273" s="11" t="n">
        <f aca="false">H273-J273-J274</f>
        <v>0</v>
      </c>
      <c r="L273" s="11"/>
    </row>
    <row r="274" customFormat="false" ht="29.85" hidden="false" customHeight="false" outlineLevel="0" collapsed="false">
      <c r="A274" s="7"/>
      <c r="B274" s="11"/>
      <c r="C274" s="11"/>
      <c r="D274" s="11"/>
      <c r="E274" s="11"/>
      <c r="F274" s="11"/>
      <c r="G274" s="8"/>
      <c r="H274" s="11"/>
      <c r="I274" s="9" t="s">
        <v>758</v>
      </c>
      <c r="J274" s="10" t="n">
        <v>11560.5</v>
      </c>
      <c r="K274" s="11" t="n">
        <v>0</v>
      </c>
      <c r="L274" s="11"/>
    </row>
    <row r="275" s="18" customFormat="true" ht="29.85" hidden="false" customHeight="false" outlineLevel="0" collapsed="false">
      <c r="A275" s="15" t="s">
        <v>759</v>
      </c>
      <c r="B275" s="15" t="s">
        <v>760</v>
      </c>
      <c r="C275" s="15" t="s">
        <v>43</v>
      </c>
      <c r="D275" s="15" t="s">
        <v>29</v>
      </c>
      <c r="E275" s="15" t="n">
        <v>23700</v>
      </c>
      <c r="F275" s="15" t="n">
        <f aca="false">D275-C275</f>
        <v>4</v>
      </c>
      <c r="G275" s="15" t="n">
        <v>3670</v>
      </c>
      <c r="H275" s="15" t="n">
        <f aca="false">G275*F275</f>
        <v>14680</v>
      </c>
      <c r="I275" s="16" t="s">
        <v>761</v>
      </c>
      <c r="J275" s="17" t="n">
        <v>14680</v>
      </c>
      <c r="K275" s="15" t="n">
        <f aca="false">H275-J275</f>
        <v>0</v>
      </c>
    </row>
    <row r="276" s="23" customFormat="true" ht="30.8" hidden="false" customHeight="false" outlineLevel="0" collapsed="false">
      <c r="A276" s="1" t="s">
        <v>762</v>
      </c>
      <c r="B276" s="1" t="s">
        <v>763</v>
      </c>
      <c r="C276" s="1" t="s">
        <v>67</v>
      </c>
      <c r="D276" s="1" t="s">
        <v>39</v>
      </c>
      <c r="E276" s="1" t="n">
        <v>11185</v>
      </c>
      <c r="F276" s="1" t="n">
        <f aca="false">D276-C276</f>
        <v>2</v>
      </c>
      <c r="G276" s="22" t="n">
        <v>3853.5</v>
      </c>
      <c r="H276" s="1" t="n">
        <f aca="false">G276*F276</f>
        <v>7707</v>
      </c>
      <c r="I276" s="13" t="s">
        <v>764</v>
      </c>
      <c r="J276" s="14" t="n">
        <v>7707</v>
      </c>
      <c r="K276" s="1" t="n">
        <f aca="false">H276-J276</f>
        <v>0</v>
      </c>
      <c r="L276" s="1"/>
      <c r="M276" s="0"/>
      <c r="N276" s="0"/>
      <c r="O276" s="0"/>
      <c r="P276" s="0"/>
      <c r="Q276" s="0"/>
      <c r="R276" s="0"/>
      <c r="S276" s="0"/>
      <c r="T276" s="0"/>
      <c r="U276" s="0"/>
      <c r="V276" s="0"/>
      <c r="AMI276" s="0"/>
      <c r="AMJ276" s="0"/>
    </row>
    <row r="277" s="23" customFormat="true" ht="30.8" hidden="false" customHeight="false" outlineLevel="0" collapsed="false">
      <c r="A277" s="1" t="s">
        <v>765</v>
      </c>
      <c r="B277" s="1" t="s">
        <v>766</v>
      </c>
      <c r="C277" s="1" t="s">
        <v>93</v>
      </c>
      <c r="D277" s="1" t="s">
        <v>35</v>
      </c>
      <c r="E277" s="1" t="n">
        <v>14797.5</v>
      </c>
      <c r="F277" s="1" t="n">
        <f aca="false">D277-C277</f>
        <v>3</v>
      </c>
      <c r="G277" s="22" t="n">
        <v>3853.5</v>
      </c>
      <c r="H277" s="1" t="n">
        <f aca="false">G277*F277</f>
        <v>11560.5</v>
      </c>
      <c r="I277" s="13" t="s">
        <v>767</v>
      </c>
      <c r="J277" s="14" t="n">
        <v>11560.5</v>
      </c>
      <c r="K277" s="1" t="n">
        <f aca="false">H277-J277</f>
        <v>0</v>
      </c>
      <c r="L277" s="1"/>
      <c r="M277" s="0"/>
      <c r="N277" s="0"/>
      <c r="O277" s="0"/>
      <c r="P277" s="0"/>
      <c r="Q277" s="0"/>
      <c r="R277" s="0"/>
      <c r="S277" s="0"/>
      <c r="T277" s="0"/>
      <c r="U277" s="0"/>
      <c r="V277" s="0"/>
      <c r="AMI277" s="0"/>
      <c r="AMJ277" s="0"/>
    </row>
    <row r="278" customFormat="false" ht="30.8" hidden="false" customHeight="false" outlineLevel="0" collapsed="false">
      <c r="A278" s="22" t="s">
        <v>768</v>
      </c>
      <c r="B278" s="22" t="s">
        <v>769</v>
      </c>
      <c r="C278" s="22" t="s">
        <v>39</v>
      </c>
      <c r="D278" s="22" t="s">
        <v>13</v>
      </c>
      <c r="E278" s="22" t="n">
        <v>4932.5</v>
      </c>
      <c r="F278" s="22" t="n">
        <f aca="false">D278-C278</f>
        <v>1</v>
      </c>
      <c r="G278" s="22" t="n">
        <v>3853.5</v>
      </c>
      <c r="H278" s="22" t="n">
        <f aca="false">G278*F278</f>
        <v>3853.5</v>
      </c>
      <c r="I278" s="13" t="s">
        <v>770</v>
      </c>
      <c r="J278" s="14" t="n">
        <v>3853.5</v>
      </c>
      <c r="K278" s="1" t="n">
        <f aca="false">H278-J278</f>
        <v>0</v>
      </c>
      <c r="L278" s="0"/>
      <c r="M278" s="24"/>
      <c r="N278" s="24"/>
      <c r="O278" s="24"/>
      <c r="P278" s="24"/>
      <c r="Q278" s="24"/>
      <c r="R278" s="24"/>
      <c r="S278" s="24"/>
      <c r="T278" s="24"/>
      <c r="U278" s="24"/>
      <c r="V278" s="24"/>
    </row>
    <row r="279" s="39" customFormat="true" ht="15" hidden="false" customHeight="false" outlineLevel="0" collapsed="false">
      <c r="A279" s="36" t="s">
        <v>771</v>
      </c>
      <c r="B279" s="36" t="s">
        <v>772</v>
      </c>
      <c r="C279" s="36" t="s">
        <v>51</v>
      </c>
      <c r="D279" s="36" t="s">
        <v>14</v>
      </c>
      <c r="E279" s="36" t="n">
        <v>9865</v>
      </c>
      <c r="F279" s="36" t="n">
        <f aca="false">D279-C279</f>
        <v>2</v>
      </c>
      <c r="G279" s="36" t="n">
        <v>3853.5</v>
      </c>
      <c r="H279" s="36" t="n">
        <f aca="false">G279*F279</f>
        <v>7707</v>
      </c>
      <c r="I279" s="37"/>
      <c r="J279" s="38" t="n">
        <v>0</v>
      </c>
      <c r="K279" s="36" t="n">
        <f aca="false">H279-J279</f>
        <v>7707</v>
      </c>
      <c r="L279" s="36"/>
    </row>
    <row r="280" customFormat="false" ht="30.8" hidden="false" customHeight="false" outlineLevel="0" collapsed="false">
      <c r="A280" s="22" t="s">
        <v>773</v>
      </c>
      <c r="B280" s="22" t="s">
        <v>774</v>
      </c>
      <c r="C280" s="22" t="s">
        <v>180</v>
      </c>
      <c r="D280" s="22" t="s">
        <v>58</v>
      </c>
      <c r="E280" s="22" t="n">
        <v>21847.5</v>
      </c>
      <c r="F280" s="22" t="n">
        <f aca="false">D280-C280</f>
        <v>3</v>
      </c>
      <c r="G280" s="22" t="n">
        <v>3853.5</v>
      </c>
      <c r="H280" s="22" t="n">
        <f aca="false">G280*F280</f>
        <v>11560.5</v>
      </c>
      <c r="I280" s="13" t="s">
        <v>775</v>
      </c>
      <c r="J280" s="14" t="n">
        <v>11560.5</v>
      </c>
      <c r="K280" s="1" t="n">
        <f aca="false">H280-J280</f>
        <v>0</v>
      </c>
      <c r="L280" s="0"/>
    </row>
    <row r="281" s="23" customFormat="true" ht="30.8" hidden="false" customHeight="false" outlineLevel="0" collapsed="false">
      <c r="A281" s="1" t="s">
        <v>776</v>
      </c>
      <c r="B281" s="1" t="s">
        <v>777</v>
      </c>
      <c r="C281" s="1" t="s">
        <v>43</v>
      </c>
      <c r="D281" s="1" t="s">
        <v>142</v>
      </c>
      <c r="E281" s="1" t="n">
        <v>24123.75</v>
      </c>
      <c r="F281" s="1" t="n">
        <f aca="false">D281-C281</f>
        <v>3</v>
      </c>
      <c r="G281" s="22" t="n">
        <v>3853.5</v>
      </c>
      <c r="H281" s="1" t="n">
        <f aca="false">G281*F281</f>
        <v>11560.5</v>
      </c>
      <c r="I281" s="13" t="s">
        <v>778</v>
      </c>
      <c r="J281" s="14" t="n">
        <v>11560.5</v>
      </c>
      <c r="K281" s="1" t="n">
        <f aca="false">H281-J281</f>
        <v>0</v>
      </c>
      <c r="L281" s="1"/>
      <c r="M281" s="0"/>
      <c r="N281" s="0"/>
      <c r="O281" s="0"/>
      <c r="P281" s="0"/>
      <c r="Q281" s="0"/>
      <c r="R281" s="0"/>
      <c r="S281" s="0"/>
      <c r="T281" s="0"/>
      <c r="U281" s="0"/>
      <c r="V281" s="0"/>
      <c r="AMI281" s="0"/>
      <c r="AMJ281" s="0"/>
    </row>
    <row r="282" customFormat="false" ht="30.8" hidden="false" customHeight="false" outlineLevel="0" collapsed="false">
      <c r="A282" s="1" t="s">
        <v>779</v>
      </c>
      <c r="B282" s="1" t="s">
        <v>780</v>
      </c>
      <c r="C282" s="1" t="s">
        <v>43</v>
      </c>
      <c r="D282" s="1" t="s">
        <v>29</v>
      </c>
      <c r="E282" s="1" t="n">
        <v>20830</v>
      </c>
      <c r="F282" s="1" t="n">
        <f aca="false">D282-C282</f>
        <v>4</v>
      </c>
      <c r="G282" s="22" t="n">
        <v>3853.5</v>
      </c>
      <c r="H282" s="1" t="n">
        <f aca="false">G282*F282</f>
        <v>15414</v>
      </c>
      <c r="I282" s="13" t="s">
        <v>781</v>
      </c>
      <c r="J282" s="14" t="n">
        <v>15414</v>
      </c>
      <c r="K282" s="1" t="n">
        <f aca="false">H282-J282</f>
        <v>0</v>
      </c>
      <c r="L282" s="0"/>
    </row>
    <row r="283" customFormat="false" ht="30.8" hidden="false" customHeight="false" outlineLevel="0" collapsed="false">
      <c r="A283" s="1" t="s">
        <v>782</v>
      </c>
      <c r="B283" s="1" t="s">
        <v>783</v>
      </c>
      <c r="C283" s="1" t="s">
        <v>133</v>
      </c>
      <c r="D283" s="1" t="s">
        <v>112</v>
      </c>
      <c r="E283" s="1" t="n">
        <v>21847.5</v>
      </c>
      <c r="F283" s="1" t="n">
        <f aca="false">D283-C283</f>
        <v>3</v>
      </c>
      <c r="G283" s="22" t="n">
        <v>3853.5</v>
      </c>
      <c r="H283" s="1" t="n">
        <f aca="false">G283*F283</f>
        <v>11560.5</v>
      </c>
      <c r="I283" s="13" t="s">
        <v>784</v>
      </c>
      <c r="J283" s="14" t="n">
        <v>11560.5</v>
      </c>
      <c r="K283" s="1" t="n">
        <f aca="false">H283-J283</f>
        <v>0</v>
      </c>
      <c r="L283" s="0"/>
    </row>
    <row r="284" s="23" customFormat="true" ht="30.8" hidden="false" customHeight="false" outlineLevel="0" collapsed="false">
      <c r="A284" s="1" t="s">
        <v>785</v>
      </c>
      <c r="B284" s="1" t="s">
        <v>786</v>
      </c>
      <c r="C284" s="1" t="s">
        <v>112</v>
      </c>
      <c r="D284" s="1" t="s">
        <v>14</v>
      </c>
      <c r="E284" s="1" t="n">
        <v>4932.5</v>
      </c>
      <c r="F284" s="1" t="n">
        <f aca="false">D284-C284</f>
        <v>1</v>
      </c>
      <c r="G284" s="22" t="n">
        <v>3853.5</v>
      </c>
      <c r="H284" s="1" t="n">
        <f aca="false">G284*F284</f>
        <v>3853.5</v>
      </c>
      <c r="I284" s="13" t="s">
        <v>787</v>
      </c>
      <c r="J284" s="14" t="n">
        <v>3853.5</v>
      </c>
      <c r="K284" s="1" t="n">
        <f aca="false">H284-J284</f>
        <v>0</v>
      </c>
      <c r="L284" s="1"/>
      <c r="M284" s="0"/>
      <c r="N284" s="0"/>
      <c r="O284" s="0"/>
      <c r="P284" s="0"/>
      <c r="Q284" s="0"/>
      <c r="R284" s="0"/>
      <c r="S284" s="0"/>
      <c r="T284" s="0"/>
      <c r="U284" s="0"/>
      <c r="V284" s="0"/>
      <c r="AMI284" s="0"/>
      <c r="AMJ284" s="0"/>
    </row>
    <row r="285" s="43" customFormat="true" ht="29.85" hidden="false" customHeight="false" outlineLevel="0" collapsed="false">
      <c r="A285" s="41" t="s">
        <v>788</v>
      </c>
      <c r="B285" s="42" t="s">
        <v>789</v>
      </c>
      <c r="C285" s="42" t="s">
        <v>166</v>
      </c>
      <c r="D285" s="42" t="s">
        <v>47</v>
      </c>
      <c r="E285" s="42" t="n">
        <v>29714</v>
      </c>
      <c r="F285" s="42" t="n">
        <v>2</v>
      </c>
      <c r="G285" s="42" t="n">
        <v>3853.5</v>
      </c>
      <c r="H285" s="42" t="n">
        <f aca="false">(G285*F285)*2</f>
        <v>15414</v>
      </c>
      <c r="I285" s="20" t="s">
        <v>790</v>
      </c>
      <c r="J285" s="21" t="n">
        <v>7707</v>
      </c>
      <c r="K285" s="42" t="n">
        <f aca="false">H285+H286-J285-J286-J287-J288</f>
        <v>-100</v>
      </c>
      <c r="L285" s="11"/>
      <c r="AMI285" s="12"/>
      <c r="AMJ285" s="12"/>
    </row>
    <row r="286" s="12" customFormat="true" ht="29.85" hidden="false" customHeight="false" outlineLevel="0" collapsed="false">
      <c r="A286" s="41"/>
      <c r="B286" s="11"/>
      <c r="C286" s="11"/>
      <c r="D286" s="11"/>
      <c r="E286" s="11"/>
      <c r="F286" s="42" t="n">
        <v>1</v>
      </c>
      <c r="G286" s="42" t="n">
        <v>5000</v>
      </c>
      <c r="H286" s="42" t="n">
        <f aca="false">((G286*F286)+2100)*2</f>
        <v>14200</v>
      </c>
      <c r="I286" s="20" t="s">
        <v>791</v>
      </c>
      <c r="J286" s="21" t="n">
        <v>7100</v>
      </c>
      <c r="K286" s="11" t="n">
        <v>0</v>
      </c>
      <c r="L286" s="42"/>
    </row>
    <row r="287" customFormat="false" ht="30.8" hidden="false" customHeight="false" outlineLevel="0" collapsed="false">
      <c r="A287" s="41"/>
      <c r="B287" s="11"/>
      <c r="C287" s="11"/>
      <c r="D287" s="11"/>
      <c r="E287" s="11"/>
      <c r="F287" s="11"/>
      <c r="G287" s="11"/>
      <c r="H287" s="11"/>
      <c r="I287" s="20" t="s">
        <v>792</v>
      </c>
      <c r="J287" s="21" t="n">
        <v>7707</v>
      </c>
      <c r="K287" s="11" t="n">
        <v>0</v>
      </c>
      <c r="L287" s="42"/>
    </row>
    <row r="288" customFormat="false" ht="30.8" hidden="false" customHeight="false" outlineLevel="0" collapsed="false">
      <c r="A288" s="41"/>
      <c r="B288" s="11"/>
      <c r="C288" s="11"/>
      <c r="D288" s="11"/>
      <c r="E288" s="11"/>
      <c r="F288" s="11"/>
      <c r="G288" s="11"/>
      <c r="H288" s="11"/>
      <c r="I288" s="20" t="s">
        <v>793</v>
      </c>
      <c r="J288" s="21" t="n">
        <v>7200</v>
      </c>
      <c r="K288" s="11" t="n">
        <v>0</v>
      </c>
      <c r="L288" s="42"/>
    </row>
    <row r="289" customFormat="false" ht="30.8" hidden="false" customHeight="false" outlineLevel="0" collapsed="false">
      <c r="A289" s="1" t="s">
        <v>794</v>
      </c>
      <c r="B289" s="1" t="s">
        <v>795</v>
      </c>
      <c r="C289" s="1" t="s">
        <v>19</v>
      </c>
      <c r="D289" s="1" t="s">
        <v>119</v>
      </c>
      <c r="E289" s="1" t="n">
        <v>14797.5</v>
      </c>
      <c r="F289" s="1" t="n">
        <f aca="false">D289-C289</f>
        <v>3</v>
      </c>
      <c r="G289" s="22" t="n">
        <v>3853.5</v>
      </c>
      <c r="H289" s="1" t="n">
        <f aca="false">G289*F289</f>
        <v>11560.5</v>
      </c>
      <c r="I289" s="13" t="s">
        <v>796</v>
      </c>
      <c r="J289" s="14" t="n">
        <v>11560.5</v>
      </c>
      <c r="K289" s="1" t="n">
        <f aca="false">H289-J289</f>
        <v>0</v>
      </c>
      <c r="L289" s="0"/>
    </row>
    <row r="290" customFormat="false" ht="30.8" hidden="false" customHeight="false" outlineLevel="0" collapsed="false">
      <c r="A290" s="1" t="s">
        <v>797</v>
      </c>
      <c r="B290" s="1" t="s">
        <v>798</v>
      </c>
      <c r="C290" s="1" t="s">
        <v>67</v>
      </c>
      <c r="D290" s="1" t="s">
        <v>51</v>
      </c>
      <c r="E290" s="1" t="n">
        <v>42752.5</v>
      </c>
      <c r="F290" s="1" t="n">
        <f aca="false">D290-C290</f>
        <v>7</v>
      </c>
      <c r="G290" s="22" t="n">
        <v>3853.5</v>
      </c>
      <c r="H290" s="1" t="n">
        <f aca="false">G290*F290</f>
        <v>26974.5</v>
      </c>
      <c r="I290" s="13" t="s">
        <v>799</v>
      </c>
      <c r="J290" s="14" t="n">
        <v>26974.5</v>
      </c>
      <c r="K290" s="1" t="n">
        <f aca="false">H290-J290</f>
        <v>0</v>
      </c>
      <c r="L290" s="0"/>
    </row>
    <row r="291" customFormat="false" ht="30.8" hidden="false" customHeight="false" outlineLevel="0" collapsed="false">
      <c r="A291" s="1" t="s">
        <v>800</v>
      </c>
      <c r="B291" s="1" t="s">
        <v>801</v>
      </c>
      <c r="C291" s="1" t="s">
        <v>112</v>
      </c>
      <c r="D291" s="1" t="s">
        <v>20</v>
      </c>
      <c r="E291" s="1" t="n">
        <v>13645</v>
      </c>
      <c r="F291" s="1" t="n">
        <f aca="false">D291-C291</f>
        <v>2</v>
      </c>
      <c r="G291" s="22" t="n">
        <v>5743.5</v>
      </c>
      <c r="H291" s="1" t="n">
        <f aca="false">G291*F291</f>
        <v>11487</v>
      </c>
      <c r="I291" s="13" t="s">
        <v>802</v>
      </c>
      <c r="J291" s="14" t="n">
        <v>11486.8</v>
      </c>
      <c r="K291" s="1" t="n">
        <f aca="false">H291-J291</f>
        <v>0.200000000000728</v>
      </c>
      <c r="L291" s="0"/>
    </row>
    <row r="292" s="34" customFormat="true" ht="30.8" hidden="false" customHeight="false" outlineLevel="0" collapsed="false">
      <c r="A292" s="1" t="s">
        <v>803</v>
      </c>
      <c r="B292" s="1" t="s">
        <v>801</v>
      </c>
      <c r="C292" s="1" t="s">
        <v>20</v>
      </c>
      <c r="D292" s="1" t="s">
        <v>180</v>
      </c>
      <c r="E292" s="1" t="n">
        <v>4932.5</v>
      </c>
      <c r="F292" s="1" t="n">
        <f aca="false">D292-C292</f>
        <v>1</v>
      </c>
      <c r="G292" s="22" t="n">
        <v>3853.5</v>
      </c>
      <c r="H292" s="1" t="n">
        <f aca="false">G292*F292</f>
        <v>3853.5</v>
      </c>
      <c r="I292" s="13" t="s">
        <v>804</v>
      </c>
      <c r="J292" s="14" t="n">
        <v>3853.5</v>
      </c>
      <c r="K292" s="1" t="n">
        <f aca="false">H292-J292</f>
        <v>0</v>
      </c>
      <c r="L292" s="1"/>
      <c r="M292" s="0"/>
      <c r="N292" s="0"/>
      <c r="O292" s="0"/>
      <c r="P292" s="0"/>
      <c r="Q292" s="0"/>
      <c r="R292" s="0"/>
      <c r="S292" s="0"/>
      <c r="T292" s="0"/>
      <c r="U292" s="0"/>
      <c r="V292" s="0"/>
      <c r="AMI292" s="0"/>
      <c r="AMJ292" s="0"/>
    </row>
    <row r="293" s="12" customFormat="true" ht="29.85" hidden="false" customHeight="false" outlineLevel="0" collapsed="false">
      <c r="A293" s="7" t="s">
        <v>805</v>
      </c>
      <c r="B293" s="8" t="s">
        <v>806</v>
      </c>
      <c r="C293" s="8" t="s">
        <v>166</v>
      </c>
      <c r="D293" s="8" t="s">
        <v>47</v>
      </c>
      <c r="E293" s="8" t="n">
        <v>13440</v>
      </c>
      <c r="F293" s="8" t="n">
        <v>2</v>
      </c>
      <c r="G293" s="8" t="n">
        <v>3670</v>
      </c>
      <c r="H293" s="8" t="n">
        <f aca="false">G293*F293</f>
        <v>7340</v>
      </c>
      <c r="I293" s="9" t="s">
        <v>807</v>
      </c>
      <c r="J293" s="10" t="n">
        <v>7340</v>
      </c>
      <c r="K293" s="11" t="n">
        <f aca="false">H293+H294-J293-J294</f>
        <v>-500</v>
      </c>
      <c r="L293" s="11"/>
    </row>
    <row r="294" s="12" customFormat="true" ht="29.85" hidden="false" customHeight="false" outlineLevel="0" collapsed="false">
      <c r="A294" s="7"/>
      <c r="B294" s="8"/>
      <c r="C294" s="8"/>
      <c r="D294" s="8"/>
      <c r="E294" s="8"/>
      <c r="F294" s="8" t="n">
        <v>1</v>
      </c>
      <c r="G294" s="8" t="n">
        <v>5000</v>
      </c>
      <c r="H294" s="8" t="n">
        <f aca="false">(G294*F294)+600</f>
        <v>5600</v>
      </c>
      <c r="I294" s="9" t="s">
        <v>808</v>
      </c>
      <c r="J294" s="10" t="n">
        <v>6100</v>
      </c>
      <c r="K294" s="11" t="n">
        <v>0</v>
      </c>
      <c r="L294" s="11"/>
    </row>
    <row r="295" customFormat="false" ht="30.8" hidden="false" customHeight="false" outlineLevel="0" collapsed="false">
      <c r="A295" s="1" t="s">
        <v>809</v>
      </c>
      <c r="B295" s="1" t="s">
        <v>810</v>
      </c>
      <c r="C295" s="1" t="s">
        <v>93</v>
      </c>
      <c r="D295" s="1" t="s">
        <v>35</v>
      </c>
      <c r="E295" s="1" t="n">
        <v>14302.5</v>
      </c>
      <c r="F295" s="1" t="n">
        <f aca="false">D295-C295</f>
        <v>3</v>
      </c>
      <c r="G295" s="22" t="n">
        <v>3853.5</v>
      </c>
      <c r="H295" s="1" t="n">
        <f aca="false">G295*F295</f>
        <v>11560.5</v>
      </c>
      <c r="I295" s="13" t="s">
        <v>811</v>
      </c>
      <c r="J295" s="14" t="n">
        <v>11560.5</v>
      </c>
      <c r="K295" s="1" t="n">
        <f aca="false">H295-J295</f>
        <v>0</v>
      </c>
      <c r="L295" s="0"/>
    </row>
    <row r="296" s="18" customFormat="true" ht="29.85" hidden="false" customHeight="false" outlineLevel="0" collapsed="false">
      <c r="A296" s="15" t="s">
        <v>812</v>
      </c>
      <c r="B296" s="15" t="s">
        <v>813</v>
      </c>
      <c r="C296" s="15" t="s">
        <v>24</v>
      </c>
      <c r="D296" s="15" t="s">
        <v>19</v>
      </c>
      <c r="E296" s="15" t="n">
        <v>21187.5</v>
      </c>
      <c r="F296" s="15" t="n">
        <f aca="false">D296-C296</f>
        <v>3</v>
      </c>
      <c r="G296" s="15" t="n">
        <v>3670</v>
      </c>
      <c r="H296" s="15" t="n">
        <f aca="false">G296*F296</f>
        <v>11010</v>
      </c>
      <c r="I296" s="16" t="s">
        <v>814</v>
      </c>
      <c r="J296" s="17" t="n">
        <v>11010</v>
      </c>
      <c r="K296" s="15" t="n">
        <f aca="false">H296-J296</f>
        <v>0</v>
      </c>
    </row>
    <row r="297" customFormat="false" ht="30.8" hidden="false" customHeight="false" outlineLevel="0" collapsed="false">
      <c r="A297" s="1" t="s">
        <v>815</v>
      </c>
      <c r="B297" s="1" t="s">
        <v>816</v>
      </c>
      <c r="C297" s="1" t="s">
        <v>43</v>
      </c>
      <c r="D297" s="1" t="s">
        <v>29</v>
      </c>
      <c r="E297" s="1" t="n">
        <v>19070</v>
      </c>
      <c r="F297" s="1" t="n">
        <f aca="false">D297-C297</f>
        <v>4</v>
      </c>
      <c r="G297" s="22" t="n">
        <v>3853.5</v>
      </c>
      <c r="H297" s="1" t="n">
        <f aca="false">G297*F297</f>
        <v>15414</v>
      </c>
      <c r="I297" s="13" t="s">
        <v>817</v>
      </c>
      <c r="J297" s="14" t="n">
        <v>15414</v>
      </c>
      <c r="K297" s="1" t="n">
        <f aca="false">H297-J297</f>
        <v>0</v>
      </c>
      <c r="L297" s="0"/>
    </row>
    <row r="298" s="12" customFormat="true" ht="29.85" hidden="false" customHeight="false" outlineLevel="0" collapsed="false">
      <c r="A298" s="7" t="s">
        <v>818</v>
      </c>
      <c r="B298" s="11" t="s">
        <v>819</v>
      </c>
      <c r="C298" s="11" t="s">
        <v>14</v>
      </c>
      <c r="D298" s="11" t="s">
        <v>20</v>
      </c>
      <c r="E298" s="11" t="n">
        <v>10635</v>
      </c>
      <c r="F298" s="11" t="n">
        <f aca="false">D298-C298</f>
        <v>1</v>
      </c>
      <c r="G298" s="8" t="n">
        <v>3853.5</v>
      </c>
      <c r="H298" s="11" t="n">
        <f aca="false">(G298*F298)*2</f>
        <v>7707</v>
      </c>
      <c r="I298" s="9" t="s">
        <v>820</v>
      </c>
      <c r="J298" s="10" t="n">
        <v>3853.5</v>
      </c>
      <c r="K298" s="11" t="n">
        <f aca="false">H298-J298-J299</f>
        <v>0</v>
      </c>
      <c r="L298" s="11"/>
    </row>
    <row r="299" s="12" customFormat="true" ht="29.85" hidden="false" customHeight="false" outlineLevel="0" collapsed="false">
      <c r="A299" s="7"/>
      <c r="B299" s="11"/>
      <c r="C299" s="11"/>
      <c r="D299" s="11"/>
      <c r="E299" s="11"/>
      <c r="F299" s="11"/>
      <c r="G299" s="8"/>
      <c r="H299" s="11"/>
      <c r="I299" s="9" t="s">
        <v>821</v>
      </c>
      <c r="J299" s="10" t="n">
        <v>3853.5</v>
      </c>
      <c r="K299" s="11" t="n">
        <v>0</v>
      </c>
      <c r="L299" s="11"/>
    </row>
    <row r="300" s="12" customFormat="true" ht="29.85" hidden="false" customHeight="false" outlineLevel="0" collapsed="false">
      <c r="A300" s="7" t="s">
        <v>822</v>
      </c>
      <c r="B300" s="11" t="s">
        <v>823</v>
      </c>
      <c r="C300" s="11" t="s">
        <v>20</v>
      </c>
      <c r="D300" s="11" t="s">
        <v>146</v>
      </c>
      <c r="E300" s="11" t="n">
        <v>21270</v>
      </c>
      <c r="F300" s="11" t="n">
        <f aca="false">D300-C300</f>
        <v>2</v>
      </c>
      <c r="G300" s="8" t="n">
        <v>3853.5</v>
      </c>
      <c r="H300" s="11" t="n">
        <f aca="false">(G300*F300)*2</f>
        <v>15414</v>
      </c>
      <c r="I300" s="9" t="s">
        <v>824</v>
      </c>
      <c r="J300" s="10" t="n">
        <v>7707</v>
      </c>
      <c r="K300" s="11" t="n">
        <f aca="false">H300-J300-J301</f>
        <v>0</v>
      </c>
      <c r="L300" s="11"/>
    </row>
    <row r="301" s="12" customFormat="true" ht="29.85" hidden="false" customHeight="false" outlineLevel="0" collapsed="false">
      <c r="A301" s="7"/>
      <c r="B301" s="11"/>
      <c r="C301" s="11"/>
      <c r="D301" s="11"/>
      <c r="E301" s="11"/>
      <c r="F301" s="11"/>
      <c r="G301" s="8"/>
      <c r="H301" s="11"/>
      <c r="I301" s="9" t="s">
        <v>825</v>
      </c>
      <c r="J301" s="10" t="n">
        <v>7707</v>
      </c>
      <c r="K301" s="11" t="n">
        <v>0</v>
      </c>
      <c r="L301" s="11"/>
    </row>
    <row r="302" s="12" customFormat="true" ht="29.85" hidden="false" customHeight="false" outlineLevel="0" collapsed="false">
      <c r="A302" s="7" t="s">
        <v>826</v>
      </c>
      <c r="B302" s="11" t="s">
        <v>827</v>
      </c>
      <c r="C302" s="11" t="s">
        <v>63</v>
      </c>
      <c r="D302" s="11" t="s">
        <v>34</v>
      </c>
      <c r="E302" s="11" t="n">
        <v>41660</v>
      </c>
      <c r="F302" s="11" t="n">
        <f aca="false">D302-C302</f>
        <v>4</v>
      </c>
      <c r="G302" s="8" t="n">
        <v>3853.5</v>
      </c>
      <c r="H302" s="11" t="n">
        <f aca="false">(G302*F302)*2</f>
        <v>30828</v>
      </c>
      <c r="I302" s="9" t="s">
        <v>828</v>
      </c>
      <c r="J302" s="10" t="n">
        <v>15414</v>
      </c>
      <c r="K302" s="11" t="n">
        <f aca="false">H302-J302-J303</f>
        <v>0</v>
      </c>
      <c r="L302" s="11"/>
    </row>
    <row r="303" s="12" customFormat="true" ht="15.85" hidden="false" customHeight="false" outlineLevel="0" collapsed="false">
      <c r="A303" s="7"/>
      <c r="B303" s="11"/>
      <c r="C303" s="11"/>
      <c r="D303" s="11"/>
      <c r="E303" s="11"/>
      <c r="F303" s="11"/>
      <c r="G303" s="8"/>
      <c r="H303" s="11"/>
      <c r="I303" s="9" t="s">
        <v>829</v>
      </c>
      <c r="J303" s="10" t="n">
        <v>15414</v>
      </c>
      <c r="K303" s="11" t="n">
        <v>0</v>
      </c>
      <c r="L303" s="11"/>
    </row>
    <row r="304" s="23" customFormat="true" ht="30.8" hidden="false" customHeight="false" outlineLevel="0" collapsed="false">
      <c r="A304" s="1" t="s">
        <v>830</v>
      </c>
      <c r="B304" s="1" t="s">
        <v>831</v>
      </c>
      <c r="C304" s="1" t="s">
        <v>142</v>
      </c>
      <c r="D304" s="1" t="s">
        <v>74</v>
      </c>
      <c r="E304" s="1" t="n">
        <v>17317.5</v>
      </c>
      <c r="F304" s="1" t="n">
        <f aca="false">D304-C304</f>
        <v>3</v>
      </c>
      <c r="G304" s="22" t="n">
        <v>4693.5</v>
      </c>
      <c r="H304" s="1" t="n">
        <f aca="false">G304*F304</f>
        <v>14080.5</v>
      </c>
      <c r="I304" s="13" t="s">
        <v>832</v>
      </c>
      <c r="J304" s="14" t="n">
        <v>14080.5</v>
      </c>
      <c r="K304" s="1" t="n">
        <f aca="false">H304-J304</f>
        <v>0</v>
      </c>
      <c r="L304" s="1"/>
      <c r="M304" s="0"/>
      <c r="N304" s="0"/>
      <c r="O304" s="0"/>
      <c r="P304" s="0"/>
      <c r="Q304" s="0"/>
      <c r="R304" s="0"/>
      <c r="S304" s="0"/>
      <c r="T304" s="0"/>
      <c r="U304" s="0"/>
      <c r="V304" s="0"/>
      <c r="AMI304" s="0"/>
      <c r="AMJ304" s="0"/>
    </row>
    <row r="305" customFormat="false" ht="30.8" hidden="false" customHeight="false" outlineLevel="0" collapsed="false">
      <c r="A305" s="1" t="s">
        <v>833</v>
      </c>
      <c r="B305" s="1" t="s">
        <v>834</v>
      </c>
      <c r="C305" s="1" t="s">
        <v>24</v>
      </c>
      <c r="D305" s="1" t="s">
        <v>82</v>
      </c>
      <c r="E305" s="1" t="n">
        <v>20830</v>
      </c>
      <c r="F305" s="1" t="n">
        <f aca="false">D305-C305</f>
        <v>4</v>
      </c>
      <c r="G305" s="22" t="n">
        <v>3853.5</v>
      </c>
      <c r="H305" s="1" t="n">
        <f aca="false">G305*F305</f>
        <v>15414</v>
      </c>
      <c r="I305" s="13" t="s">
        <v>835</v>
      </c>
      <c r="J305" s="14" t="n">
        <v>15414</v>
      </c>
      <c r="K305" s="1" t="n">
        <f aca="false">H305-J305</f>
        <v>0</v>
      </c>
      <c r="L305" s="0"/>
    </row>
    <row r="306" customFormat="false" ht="15.9" hidden="false" customHeight="false" outlineLevel="0" collapsed="false">
      <c r="A306" s="1" t="s">
        <v>836</v>
      </c>
      <c r="B306" s="1" t="s">
        <v>837</v>
      </c>
      <c r="C306" s="1" t="s">
        <v>29</v>
      </c>
      <c r="D306" s="1" t="s">
        <v>24</v>
      </c>
      <c r="E306" s="1" t="n">
        <v>16447.5</v>
      </c>
      <c r="F306" s="1" t="n">
        <f aca="false">D306-C306</f>
        <v>3</v>
      </c>
      <c r="G306" s="22" t="n">
        <v>3853.5</v>
      </c>
      <c r="H306" s="1" t="n">
        <f aca="false">G306*F306</f>
        <v>11560.5</v>
      </c>
      <c r="I306" s="13" t="s">
        <v>838</v>
      </c>
      <c r="J306" s="14" t="n">
        <v>11560.5</v>
      </c>
      <c r="K306" s="1" t="n">
        <f aca="false">H306-J306</f>
        <v>0</v>
      </c>
      <c r="L306" s="0"/>
    </row>
    <row r="307" customFormat="false" ht="30.8" hidden="false" customHeight="false" outlineLevel="0" collapsed="false">
      <c r="A307" s="1" t="s">
        <v>839</v>
      </c>
      <c r="B307" s="1" t="s">
        <v>840</v>
      </c>
      <c r="C307" s="1" t="s">
        <v>14</v>
      </c>
      <c r="D307" s="1" t="s">
        <v>180</v>
      </c>
      <c r="E307" s="1" t="n">
        <v>13645</v>
      </c>
      <c r="F307" s="1" t="n">
        <f aca="false">D307-C307</f>
        <v>2</v>
      </c>
      <c r="G307" s="22" t="n">
        <v>5743.5</v>
      </c>
      <c r="H307" s="1" t="n">
        <f aca="false">G307*F307</f>
        <v>11487</v>
      </c>
      <c r="I307" s="13" t="s">
        <v>841</v>
      </c>
      <c r="J307" s="14" t="n">
        <v>11486.8</v>
      </c>
      <c r="K307" s="1" t="n">
        <f aca="false">H307-J307</f>
        <v>0.200000000000728</v>
      </c>
      <c r="L307" s="0"/>
    </row>
    <row r="308" customFormat="false" ht="15.9" hidden="false" customHeight="false" outlineLevel="0" collapsed="false">
      <c r="A308" s="1" t="s">
        <v>842</v>
      </c>
      <c r="B308" s="1" t="s">
        <v>843</v>
      </c>
      <c r="C308" s="1" t="s">
        <v>232</v>
      </c>
      <c r="D308" s="1" t="s">
        <v>59</v>
      </c>
      <c r="E308" s="1" t="n">
        <v>4932.5</v>
      </c>
      <c r="F308" s="1" t="n">
        <f aca="false">D308-C308</f>
        <v>1</v>
      </c>
      <c r="G308" s="22" t="n">
        <v>3853.5</v>
      </c>
      <c r="H308" s="1" t="n">
        <f aca="false">G308*F308</f>
        <v>3853.5</v>
      </c>
      <c r="I308" s="13" t="s">
        <v>844</v>
      </c>
      <c r="J308" s="14" t="n">
        <v>3853.5</v>
      </c>
      <c r="K308" s="1" t="n">
        <f aca="false">H308-J308</f>
        <v>0</v>
      </c>
      <c r="L308" s="0"/>
    </row>
    <row r="309" customFormat="false" ht="15.9" hidden="false" customHeight="false" outlineLevel="0" collapsed="false">
      <c r="A309" s="1" t="s">
        <v>845</v>
      </c>
      <c r="B309" s="1" t="s">
        <v>846</v>
      </c>
      <c r="C309" s="1" t="s">
        <v>14</v>
      </c>
      <c r="D309" s="1" t="s">
        <v>180</v>
      </c>
      <c r="E309" s="1" t="n">
        <v>9865</v>
      </c>
      <c r="F309" s="1" t="n">
        <f aca="false">D309-C309</f>
        <v>2</v>
      </c>
      <c r="G309" s="22" t="n">
        <v>3853.5</v>
      </c>
      <c r="H309" s="1" t="n">
        <f aca="false">G309*F309</f>
        <v>7707</v>
      </c>
      <c r="I309" s="13" t="s">
        <v>847</v>
      </c>
      <c r="J309" s="14" t="n">
        <v>7707</v>
      </c>
      <c r="K309" s="1" t="n">
        <f aca="false">H309-J309</f>
        <v>0</v>
      </c>
      <c r="L309" s="0"/>
    </row>
    <row r="310" s="23" customFormat="true" ht="15.9" hidden="false" customHeight="false" outlineLevel="0" collapsed="false">
      <c r="A310" s="1" t="s">
        <v>848</v>
      </c>
      <c r="B310" s="1" t="s">
        <v>849</v>
      </c>
      <c r="C310" s="1" t="s">
        <v>93</v>
      </c>
      <c r="D310" s="1" t="s">
        <v>67</v>
      </c>
      <c r="E310" s="1" t="n">
        <v>12215</v>
      </c>
      <c r="F310" s="1" t="n">
        <f aca="false">D310-C310</f>
        <v>2</v>
      </c>
      <c r="G310" s="22" t="n">
        <v>3853.5</v>
      </c>
      <c r="H310" s="1" t="n">
        <f aca="false">G310*F310</f>
        <v>7707</v>
      </c>
      <c r="I310" s="13" t="s">
        <v>850</v>
      </c>
      <c r="J310" s="14" t="n">
        <v>7707</v>
      </c>
      <c r="K310" s="1" t="n">
        <f aca="false">H310-J310</f>
        <v>0</v>
      </c>
      <c r="L310" s="1"/>
      <c r="M310" s="0"/>
      <c r="N310" s="0"/>
      <c r="O310" s="0"/>
      <c r="P310" s="0"/>
      <c r="Q310" s="0"/>
      <c r="R310" s="0"/>
      <c r="S310" s="0"/>
      <c r="T310" s="0"/>
      <c r="U310" s="0"/>
      <c r="V310" s="0"/>
      <c r="AMI310" s="0"/>
      <c r="AMJ310" s="0"/>
    </row>
    <row r="311" customFormat="false" ht="30.8" hidden="false" customHeight="false" outlineLevel="0" collapsed="false">
      <c r="A311" s="22" t="s">
        <v>851</v>
      </c>
      <c r="B311" s="22" t="s">
        <v>852</v>
      </c>
      <c r="C311" s="22" t="s">
        <v>112</v>
      </c>
      <c r="D311" s="22" t="s">
        <v>14</v>
      </c>
      <c r="E311" s="22" t="n">
        <v>6157.5</v>
      </c>
      <c r="F311" s="22" t="n">
        <f aca="false">D311-C311</f>
        <v>1</v>
      </c>
      <c r="G311" s="22" t="n">
        <v>4693.5</v>
      </c>
      <c r="H311" s="22" t="n">
        <f aca="false">G311*F311</f>
        <v>4693.5</v>
      </c>
      <c r="I311" s="13" t="s">
        <v>853</v>
      </c>
      <c r="J311" s="14" t="n">
        <v>4693.5</v>
      </c>
      <c r="K311" s="1" t="n">
        <f aca="false">H311-J311</f>
        <v>0</v>
      </c>
      <c r="L311" s="0"/>
    </row>
    <row r="312" customFormat="false" ht="30.8" hidden="false" customHeight="false" outlineLevel="0" collapsed="false">
      <c r="A312" s="1" t="s">
        <v>854</v>
      </c>
      <c r="B312" s="1" t="s">
        <v>855</v>
      </c>
      <c r="C312" s="1" t="s">
        <v>13</v>
      </c>
      <c r="D312" s="1" t="s">
        <v>133</v>
      </c>
      <c r="E312" s="1" t="n">
        <v>10415</v>
      </c>
      <c r="F312" s="1" t="n">
        <f aca="false">D312-C312</f>
        <v>2</v>
      </c>
      <c r="G312" s="22" t="n">
        <v>3853.5</v>
      </c>
      <c r="H312" s="1" t="n">
        <f aca="false">G312*F312</f>
        <v>7707</v>
      </c>
      <c r="I312" s="13" t="s">
        <v>856</v>
      </c>
      <c r="J312" s="14" t="n">
        <v>7707</v>
      </c>
      <c r="K312" s="1" t="n">
        <f aca="false">H312-J312</f>
        <v>0</v>
      </c>
      <c r="L312" s="0"/>
    </row>
    <row r="313" s="23" customFormat="true" ht="30.8" hidden="false" customHeight="false" outlineLevel="0" collapsed="false">
      <c r="A313" s="1" t="s">
        <v>857</v>
      </c>
      <c r="B313" s="1" t="s">
        <v>858</v>
      </c>
      <c r="C313" s="1" t="s">
        <v>29</v>
      </c>
      <c r="D313" s="1" t="s">
        <v>34</v>
      </c>
      <c r="E313" s="1" t="n">
        <v>40206.25</v>
      </c>
      <c r="F313" s="1" t="n">
        <f aca="false">D313-C313</f>
        <v>5</v>
      </c>
      <c r="G313" s="22" t="n">
        <v>3853.5</v>
      </c>
      <c r="H313" s="1" t="n">
        <f aca="false">G313*F313</f>
        <v>19267.5</v>
      </c>
      <c r="I313" s="13" t="s">
        <v>859</v>
      </c>
      <c r="J313" s="14" t="n">
        <v>19267.5</v>
      </c>
      <c r="K313" s="1" t="n">
        <f aca="false">H313-J313</f>
        <v>0</v>
      </c>
      <c r="L313" s="1"/>
      <c r="M313" s="0"/>
      <c r="N313" s="0"/>
      <c r="O313" s="0"/>
      <c r="P313" s="0"/>
      <c r="Q313" s="0"/>
      <c r="R313" s="0"/>
      <c r="S313" s="0"/>
      <c r="T313" s="0"/>
      <c r="U313" s="0"/>
      <c r="V313" s="0"/>
      <c r="AMI313" s="0"/>
      <c r="AMJ313" s="0"/>
    </row>
    <row r="314" s="23" customFormat="true" ht="30.8" hidden="false" customHeight="false" outlineLevel="0" collapsed="false">
      <c r="A314" s="1" t="s">
        <v>860</v>
      </c>
      <c r="B314" s="1" t="s">
        <v>861</v>
      </c>
      <c r="C314" s="1" t="s">
        <v>86</v>
      </c>
      <c r="D314" s="1" t="s">
        <v>133</v>
      </c>
      <c r="E314" s="1" t="n">
        <v>4932.5</v>
      </c>
      <c r="F314" s="1" t="n">
        <f aca="false">D314-C314</f>
        <v>1</v>
      </c>
      <c r="G314" s="22" t="n">
        <v>3853.5</v>
      </c>
      <c r="H314" s="1" t="n">
        <f aca="false">G314*F314</f>
        <v>3853.5</v>
      </c>
      <c r="I314" s="13" t="s">
        <v>862</v>
      </c>
      <c r="J314" s="14" t="n">
        <v>3853.5</v>
      </c>
      <c r="K314" s="1" t="n">
        <f aca="false">H314-J314</f>
        <v>0</v>
      </c>
      <c r="L314" s="1"/>
      <c r="M314" s="0"/>
      <c r="N314" s="0"/>
      <c r="O314" s="0"/>
      <c r="P314" s="0"/>
      <c r="Q314" s="0"/>
      <c r="R314" s="0"/>
      <c r="S314" s="0"/>
      <c r="T314" s="0"/>
      <c r="U314" s="0"/>
      <c r="V314" s="0"/>
      <c r="AMI314" s="0"/>
      <c r="AMJ314" s="0"/>
    </row>
    <row r="315" customFormat="false" ht="30.8" hidden="false" customHeight="false" outlineLevel="0" collapsed="false">
      <c r="A315" s="1" t="s">
        <v>863</v>
      </c>
      <c r="B315" s="1" t="s">
        <v>864</v>
      </c>
      <c r="C315" s="1" t="s">
        <v>93</v>
      </c>
      <c r="D315" s="1" t="s">
        <v>133</v>
      </c>
      <c r="E315" s="1" t="n">
        <v>48326.25</v>
      </c>
      <c r="F315" s="1" t="n">
        <f aca="false">D315-C315</f>
        <v>7</v>
      </c>
      <c r="G315" s="22" t="n">
        <v>3853.5</v>
      </c>
      <c r="H315" s="1" t="n">
        <f aca="false">G315*F315</f>
        <v>26974.5</v>
      </c>
      <c r="I315" s="13" t="s">
        <v>865</v>
      </c>
      <c r="J315" s="14" t="n">
        <v>26974.5</v>
      </c>
      <c r="K315" s="1" t="n">
        <f aca="false">H315-J315</f>
        <v>0</v>
      </c>
      <c r="L315" s="0"/>
    </row>
    <row r="316" s="23" customFormat="true" ht="30.8" hidden="false" customHeight="false" outlineLevel="0" collapsed="false">
      <c r="A316" s="1" t="s">
        <v>866</v>
      </c>
      <c r="B316" s="1" t="s">
        <v>867</v>
      </c>
      <c r="C316" s="1" t="s">
        <v>19</v>
      </c>
      <c r="D316" s="1" t="s">
        <v>39</v>
      </c>
      <c r="E316" s="1" t="n">
        <v>29595</v>
      </c>
      <c r="F316" s="1" t="n">
        <f aca="false">D316-C316</f>
        <v>6</v>
      </c>
      <c r="G316" s="22" t="n">
        <v>3853.5</v>
      </c>
      <c r="H316" s="1" t="n">
        <f aca="false">G316*F316</f>
        <v>23121</v>
      </c>
      <c r="I316" s="13" t="s">
        <v>868</v>
      </c>
      <c r="J316" s="14" t="n">
        <v>23121</v>
      </c>
      <c r="K316" s="1" t="n">
        <f aca="false">H316-J316</f>
        <v>0</v>
      </c>
      <c r="L316" s="1"/>
      <c r="M316" s="0"/>
      <c r="N316" s="0"/>
      <c r="O316" s="0"/>
      <c r="P316" s="0"/>
      <c r="Q316" s="0"/>
      <c r="R316" s="0"/>
      <c r="S316" s="0"/>
      <c r="T316" s="0"/>
      <c r="U316" s="0"/>
      <c r="V316" s="0"/>
      <c r="AMI316" s="0"/>
      <c r="AMJ316" s="0"/>
    </row>
    <row r="317" s="18" customFormat="true" ht="29.85" hidden="false" customHeight="false" outlineLevel="0" collapsed="false">
      <c r="A317" s="15" t="s">
        <v>869</v>
      </c>
      <c r="B317" s="15" t="s">
        <v>870</v>
      </c>
      <c r="C317" s="15" t="s">
        <v>75</v>
      </c>
      <c r="D317" s="15" t="s">
        <v>19</v>
      </c>
      <c r="E317" s="15" t="n">
        <v>14195</v>
      </c>
      <c r="F317" s="15" t="n">
        <f aca="false">D317-C317</f>
        <v>2</v>
      </c>
      <c r="G317" s="15" t="n">
        <v>5743.5</v>
      </c>
      <c r="H317" s="15" t="n">
        <v>11486.8</v>
      </c>
      <c r="I317" s="16" t="s">
        <v>871</v>
      </c>
      <c r="J317" s="17" t="n">
        <v>11486.8</v>
      </c>
      <c r="K317" s="15" t="n">
        <f aca="false">H317-J317</f>
        <v>0</v>
      </c>
    </row>
    <row r="318" s="23" customFormat="true" ht="30.8" hidden="false" customHeight="false" outlineLevel="0" collapsed="false">
      <c r="A318" s="1" t="s">
        <v>872</v>
      </c>
      <c r="B318" s="1" t="s">
        <v>873</v>
      </c>
      <c r="C318" s="1" t="s">
        <v>207</v>
      </c>
      <c r="D318" s="1" t="s">
        <v>20</v>
      </c>
      <c r="E318" s="1" t="n">
        <v>21270</v>
      </c>
      <c r="F318" s="1" t="n">
        <f aca="false">D318-C318</f>
        <v>4</v>
      </c>
      <c r="G318" s="22" t="n">
        <v>3853.5</v>
      </c>
      <c r="H318" s="1" t="n">
        <f aca="false">G318*F318</f>
        <v>15414</v>
      </c>
      <c r="I318" s="13" t="s">
        <v>874</v>
      </c>
      <c r="J318" s="14" t="n">
        <v>15414</v>
      </c>
      <c r="K318" s="1" t="n">
        <f aca="false">H318-J318</f>
        <v>0</v>
      </c>
      <c r="L318" s="1"/>
      <c r="M318" s="0"/>
      <c r="N318" s="0"/>
      <c r="O318" s="0"/>
      <c r="P318" s="0"/>
      <c r="Q318" s="0"/>
      <c r="R318" s="0"/>
      <c r="S318" s="0"/>
      <c r="T318" s="0"/>
      <c r="U318" s="0"/>
      <c r="V318" s="0"/>
      <c r="AMI318" s="0"/>
      <c r="AMJ318" s="0"/>
    </row>
    <row r="319" customFormat="false" ht="30.8" hidden="false" customHeight="false" outlineLevel="0" collapsed="false">
      <c r="A319" s="22" t="s">
        <v>875</v>
      </c>
      <c r="B319" s="22" t="s">
        <v>876</v>
      </c>
      <c r="C319" s="22" t="s">
        <v>58</v>
      </c>
      <c r="D319" s="22" t="s">
        <v>59</v>
      </c>
      <c r="E319" s="22" t="n">
        <v>9865</v>
      </c>
      <c r="F319" s="22" t="n">
        <f aca="false">D319-C319</f>
        <v>2</v>
      </c>
      <c r="G319" s="22" t="n">
        <v>3853.5</v>
      </c>
      <c r="H319" s="22" t="n">
        <f aca="false">G319*F319</f>
        <v>7707</v>
      </c>
      <c r="I319" s="13" t="s">
        <v>877</v>
      </c>
      <c r="J319" s="14" t="n">
        <v>7707</v>
      </c>
      <c r="K319" s="1" t="n">
        <f aca="false">H319-J319</f>
        <v>0</v>
      </c>
      <c r="L319" s="0"/>
    </row>
    <row r="320" s="23" customFormat="true" ht="15.9" hidden="false" customHeight="false" outlineLevel="0" collapsed="false">
      <c r="A320" s="1" t="s">
        <v>878</v>
      </c>
      <c r="B320" s="1" t="s">
        <v>879</v>
      </c>
      <c r="C320" s="1" t="s">
        <v>20</v>
      </c>
      <c r="D320" s="1" t="s">
        <v>180</v>
      </c>
      <c r="E320" s="1" t="n">
        <v>4932.5</v>
      </c>
      <c r="F320" s="1" t="n">
        <f aca="false">D320-C320</f>
        <v>1</v>
      </c>
      <c r="G320" s="22" t="n">
        <v>3853.5</v>
      </c>
      <c r="H320" s="1" t="n">
        <f aca="false">G320*F320</f>
        <v>3853.5</v>
      </c>
      <c r="I320" s="13" t="s">
        <v>880</v>
      </c>
      <c r="J320" s="14" t="n">
        <v>3853.5</v>
      </c>
      <c r="K320" s="1" t="n">
        <f aca="false">H320-J320</f>
        <v>0</v>
      </c>
      <c r="L320" s="1"/>
      <c r="M320" s="0"/>
      <c r="N320" s="0"/>
      <c r="O320" s="0"/>
      <c r="P320" s="0"/>
      <c r="Q320" s="0"/>
      <c r="R320" s="0"/>
      <c r="S320" s="0"/>
      <c r="T320" s="0"/>
      <c r="U320" s="0"/>
      <c r="V320" s="0"/>
      <c r="AMI320" s="0"/>
      <c r="AMJ320" s="0"/>
    </row>
    <row r="321" s="12" customFormat="true" ht="29.85" hidden="false" customHeight="false" outlineLevel="0" collapsed="false">
      <c r="A321" s="7" t="s">
        <v>881</v>
      </c>
      <c r="B321" s="11" t="s">
        <v>882</v>
      </c>
      <c r="C321" s="11" t="s">
        <v>98</v>
      </c>
      <c r="D321" s="11" t="s">
        <v>63</v>
      </c>
      <c r="E321" s="11" t="n">
        <v>36892.5</v>
      </c>
      <c r="F321" s="11" t="n">
        <v>5</v>
      </c>
      <c r="G321" s="8" t="n">
        <v>3853.5</v>
      </c>
      <c r="H321" s="11" t="n">
        <f aca="false">G321*F321</f>
        <v>19267.5</v>
      </c>
      <c r="I321" s="9" t="s">
        <v>883</v>
      </c>
      <c r="J321" s="10" t="n">
        <v>12200</v>
      </c>
      <c r="K321" s="11" t="n">
        <f aca="false">H321+H322-J321-J322</f>
        <v>0</v>
      </c>
      <c r="L321" s="11"/>
    </row>
    <row r="322" s="12" customFormat="true" ht="29.85" hidden="false" customHeight="false" outlineLevel="0" collapsed="false">
      <c r="A322" s="7"/>
      <c r="B322" s="11"/>
      <c r="C322" s="11"/>
      <c r="D322" s="11"/>
      <c r="E322" s="11"/>
      <c r="F322" s="11" t="n">
        <v>2</v>
      </c>
      <c r="G322" s="8" t="n">
        <v>5000</v>
      </c>
      <c r="H322" s="11" t="n">
        <f aca="false">(G322*F322)+1100*2</f>
        <v>12200</v>
      </c>
      <c r="I322" s="9" t="s">
        <v>884</v>
      </c>
      <c r="J322" s="10" t="n">
        <v>19267.5</v>
      </c>
      <c r="K322" s="11" t="n">
        <v>0</v>
      </c>
      <c r="L322" s="11"/>
    </row>
    <row r="323" customFormat="false" ht="30.8" hidden="false" customHeight="false" outlineLevel="0" collapsed="false">
      <c r="A323" s="22" t="s">
        <v>885</v>
      </c>
      <c r="B323" s="22" t="s">
        <v>882</v>
      </c>
      <c r="C323" s="22" t="s">
        <v>63</v>
      </c>
      <c r="D323" s="22" t="s">
        <v>74</v>
      </c>
      <c r="E323" s="22" t="n">
        <v>5317.5</v>
      </c>
      <c r="F323" s="22" t="n">
        <f aca="false">D323-C323</f>
        <v>1</v>
      </c>
      <c r="G323" s="22" t="n">
        <v>3853.5</v>
      </c>
      <c r="H323" s="22" t="n">
        <f aca="false">G323*F323</f>
        <v>3853.5</v>
      </c>
      <c r="I323" s="13" t="s">
        <v>886</v>
      </c>
      <c r="J323" s="14" t="n">
        <v>3853.5</v>
      </c>
      <c r="K323" s="22" t="n">
        <f aca="false">H323-J323</f>
        <v>0</v>
      </c>
      <c r="L323" s="0"/>
    </row>
    <row r="324" customFormat="false" ht="30.8" hidden="false" customHeight="false" outlineLevel="0" collapsed="false">
      <c r="A324" s="1" t="s">
        <v>887</v>
      </c>
      <c r="B324" s="1" t="s">
        <v>888</v>
      </c>
      <c r="C324" s="1" t="s">
        <v>67</v>
      </c>
      <c r="D324" s="1" t="s">
        <v>39</v>
      </c>
      <c r="E324" s="1" t="n">
        <v>21075</v>
      </c>
      <c r="F324" s="1" t="n">
        <f aca="false">D324-C324</f>
        <v>2</v>
      </c>
      <c r="G324" s="22" t="n">
        <v>4693.5</v>
      </c>
      <c r="H324" s="1" t="n">
        <f aca="false">G324*F324</f>
        <v>9387</v>
      </c>
      <c r="I324" s="13" t="s">
        <v>889</v>
      </c>
      <c r="J324" s="14" t="n">
        <v>9387</v>
      </c>
      <c r="K324" s="22" t="n">
        <f aca="false">H324-J324</f>
        <v>0</v>
      </c>
      <c r="L324" s="0"/>
    </row>
    <row r="325" customFormat="false" ht="15.9" hidden="false" customHeight="false" outlineLevel="0" collapsed="false">
      <c r="A325" s="1" t="s">
        <v>890</v>
      </c>
      <c r="B325" s="1" t="s">
        <v>891</v>
      </c>
      <c r="C325" s="1" t="s">
        <v>112</v>
      </c>
      <c r="D325" s="1" t="s">
        <v>232</v>
      </c>
      <c r="E325" s="1" t="n">
        <v>49682.5</v>
      </c>
      <c r="F325" s="1" t="n">
        <f aca="false">D325-C325</f>
        <v>7</v>
      </c>
      <c r="G325" s="22" t="n">
        <v>5743.5</v>
      </c>
      <c r="H325" s="1" t="n">
        <f aca="false">G325*F325</f>
        <v>40204.5</v>
      </c>
      <c r="I325" s="13" t="s">
        <v>892</v>
      </c>
      <c r="J325" s="14" t="n">
        <v>40203.8</v>
      </c>
      <c r="K325" s="22" t="n">
        <f aca="false">H325-J325</f>
        <v>0.69999999999709</v>
      </c>
      <c r="L325" s="0"/>
    </row>
    <row r="326" customFormat="false" ht="30.8" hidden="false" customHeight="false" outlineLevel="0" collapsed="false">
      <c r="A326" s="1" t="s">
        <v>893</v>
      </c>
      <c r="B326" s="1" t="s">
        <v>894</v>
      </c>
      <c r="C326" s="1" t="s">
        <v>14</v>
      </c>
      <c r="D326" s="1" t="s">
        <v>232</v>
      </c>
      <c r="E326" s="1" t="n">
        <v>40057.5</v>
      </c>
      <c r="F326" s="1" t="n">
        <f aca="false">D326-C326</f>
        <v>6</v>
      </c>
      <c r="G326" s="22" t="n">
        <v>3853.5</v>
      </c>
      <c r="H326" s="1" t="n">
        <f aca="false">G326*F326</f>
        <v>23121</v>
      </c>
      <c r="I326" s="13" t="s">
        <v>895</v>
      </c>
      <c r="J326" s="14" t="n">
        <v>23121</v>
      </c>
      <c r="K326" s="22" t="n">
        <f aca="false">H326-J326</f>
        <v>0</v>
      </c>
      <c r="L326" s="0"/>
    </row>
    <row r="327" customFormat="false" ht="15.9" hidden="false" customHeight="false" outlineLevel="0" collapsed="false">
      <c r="A327" s="1" t="s">
        <v>896</v>
      </c>
      <c r="B327" s="1" t="s">
        <v>897</v>
      </c>
      <c r="C327" s="1" t="s">
        <v>146</v>
      </c>
      <c r="D327" s="1" t="s">
        <v>232</v>
      </c>
      <c r="E327" s="1" t="n">
        <v>18322.5</v>
      </c>
      <c r="F327" s="1" t="n">
        <f aca="false">D327-C327</f>
        <v>3</v>
      </c>
      <c r="G327" s="22" t="n">
        <v>3853.5</v>
      </c>
      <c r="H327" s="1" t="n">
        <f aca="false">G327*F327</f>
        <v>11560.5</v>
      </c>
      <c r="I327" s="13" t="s">
        <v>898</v>
      </c>
      <c r="J327" s="14" t="n">
        <v>11560.5</v>
      </c>
      <c r="K327" s="22" t="n">
        <f aca="false">H327-J327</f>
        <v>0</v>
      </c>
      <c r="L327" s="0"/>
    </row>
    <row r="328" customFormat="false" ht="15.9" hidden="false" customHeight="false" outlineLevel="0" collapsed="false">
      <c r="A328" s="1" t="s">
        <v>899</v>
      </c>
      <c r="B328" s="1" t="s">
        <v>900</v>
      </c>
      <c r="C328" s="1" t="s">
        <v>19</v>
      </c>
      <c r="D328" s="1" t="s">
        <v>119</v>
      </c>
      <c r="E328" s="1" t="n">
        <v>14797.5</v>
      </c>
      <c r="F328" s="1" t="n">
        <f aca="false">D328-C328</f>
        <v>3</v>
      </c>
      <c r="G328" s="22" t="n">
        <v>3853.5</v>
      </c>
      <c r="H328" s="1" t="n">
        <f aca="false">G328*F328</f>
        <v>11560.5</v>
      </c>
      <c r="I328" s="13" t="s">
        <v>901</v>
      </c>
      <c r="J328" s="14" t="n">
        <v>11560.5</v>
      </c>
      <c r="K328" s="22" t="n">
        <f aca="false">H328-J328</f>
        <v>0</v>
      </c>
      <c r="L328" s="0"/>
    </row>
    <row r="329" s="23" customFormat="true" ht="30.8" hidden="false" customHeight="false" outlineLevel="0" collapsed="false">
      <c r="A329" s="1" t="s">
        <v>902</v>
      </c>
      <c r="B329" s="1" t="s">
        <v>903</v>
      </c>
      <c r="C329" s="1" t="s">
        <v>58</v>
      </c>
      <c r="D329" s="1" t="s">
        <v>59</v>
      </c>
      <c r="E329" s="1" t="n">
        <v>13807.5</v>
      </c>
      <c r="F329" s="1" t="n">
        <f aca="false">D329-C329</f>
        <v>2</v>
      </c>
      <c r="G329" s="22" t="n">
        <v>3853.5</v>
      </c>
      <c r="H329" s="1" t="n">
        <f aca="false">G329*F329</f>
        <v>7707</v>
      </c>
      <c r="I329" s="13" t="s">
        <v>904</v>
      </c>
      <c r="J329" s="14" t="n">
        <v>7707</v>
      </c>
      <c r="K329" s="22" t="n">
        <f aca="false">H329-J329</f>
        <v>0</v>
      </c>
      <c r="L329" s="1"/>
      <c r="M329" s="0"/>
      <c r="N329" s="0"/>
      <c r="O329" s="0"/>
      <c r="P329" s="0"/>
      <c r="Q329" s="0"/>
      <c r="R329" s="0"/>
      <c r="S329" s="0"/>
      <c r="T329" s="0"/>
      <c r="U329" s="0"/>
      <c r="V329" s="0"/>
      <c r="AMI329" s="0"/>
      <c r="AMJ329" s="0"/>
    </row>
    <row r="330" s="18" customFormat="true" ht="29.85" hidden="false" customHeight="false" outlineLevel="0" collapsed="false">
      <c r="A330" s="15" t="s">
        <v>905</v>
      </c>
      <c r="B330" s="15" t="s">
        <v>906</v>
      </c>
      <c r="C330" s="15" t="s">
        <v>75</v>
      </c>
      <c r="D330" s="15" t="s">
        <v>19</v>
      </c>
      <c r="E330" s="15" t="n">
        <v>14540</v>
      </c>
      <c r="F330" s="15" t="n">
        <f aca="false">D330-C330</f>
        <v>2</v>
      </c>
      <c r="G330" s="15" t="n">
        <v>3670</v>
      </c>
      <c r="H330" s="15" t="n">
        <f aca="false">G330*F330</f>
        <v>7340</v>
      </c>
      <c r="I330" s="16" t="s">
        <v>907</v>
      </c>
      <c r="J330" s="17" t="n">
        <v>7340</v>
      </c>
      <c r="K330" s="15" t="n">
        <f aca="false">H330-J330</f>
        <v>0</v>
      </c>
    </row>
    <row r="331" s="18" customFormat="true" ht="15.85" hidden="false" customHeight="false" outlineLevel="0" collapsed="false">
      <c r="A331" s="15" t="s">
        <v>908</v>
      </c>
      <c r="B331" s="15" t="s">
        <v>909</v>
      </c>
      <c r="C331" s="15" t="s">
        <v>166</v>
      </c>
      <c r="D331" s="15" t="s">
        <v>43</v>
      </c>
      <c r="E331" s="15" t="n">
        <v>4000</v>
      </c>
      <c r="F331" s="15" t="n">
        <f aca="false">D331-C331</f>
        <v>1</v>
      </c>
      <c r="G331" s="15" t="n">
        <v>5000</v>
      </c>
      <c r="H331" s="15" t="n">
        <f aca="false">G331*F331</f>
        <v>5000</v>
      </c>
      <c r="I331" s="16" t="s">
        <v>910</v>
      </c>
      <c r="J331" s="17" t="n">
        <v>5000</v>
      </c>
      <c r="K331" s="15" t="n">
        <f aca="false">H331-J331</f>
        <v>0</v>
      </c>
    </row>
    <row r="332" s="18" customFormat="true" ht="15.85" hidden="false" customHeight="false" outlineLevel="0" collapsed="false">
      <c r="A332" s="15" t="s">
        <v>911</v>
      </c>
      <c r="B332" s="15" t="s">
        <v>909</v>
      </c>
      <c r="C332" s="15" t="s">
        <v>43</v>
      </c>
      <c r="D332" s="15" t="s">
        <v>29</v>
      </c>
      <c r="E332" s="15" t="n">
        <v>19680</v>
      </c>
      <c r="F332" s="15" t="n">
        <f aca="false">D332-C332</f>
        <v>4</v>
      </c>
      <c r="G332" s="15" t="n">
        <v>3670</v>
      </c>
      <c r="H332" s="15" t="n">
        <f aca="false">G332*F332</f>
        <v>14680</v>
      </c>
      <c r="I332" s="16" t="s">
        <v>912</v>
      </c>
      <c r="J332" s="17" t="n">
        <v>14680</v>
      </c>
      <c r="K332" s="15" t="n">
        <f aca="false">H332-J332</f>
        <v>0</v>
      </c>
    </row>
    <row r="333" s="23" customFormat="true" ht="30.8" hidden="false" customHeight="false" outlineLevel="0" collapsed="false">
      <c r="A333" s="1" t="s">
        <v>913</v>
      </c>
      <c r="B333" s="1" t="s">
        <v>914</v>
      </c>
      <c r="C333" s="1" t="s">
        <v>14</v>
      </c>
      <c r="D333" s="1" t="s">
        <v>20</v>
      </c>
      <c r="E333" s="1" t="n">
        <v>4932.5</v>
      </c>
      <c r="F333" s="1" t="n">
        <f aca="false">D333-C333</f>
        <v>1</v>
      </c>
      <c r="G333" s="22" t="n">
        <v>3853.5</v>
      </c>
      <c r="H333" s="1" t="n">
        <f aca="false">G333*F333</f>
        <v>3853.5</v>
      </c>
      <c r="I333" s="13" t="s">
        <v>915</v>
      </c>
      <c r="J333" s="14" t="n">
        <v>3853.5</v>
      </c>
      <c r="K333" s="22" t="n">
        <f aca="false">H333-J333</f>
        <v>0</v>
      </c>
      <c r="L333" s="1"/>
      <c r="M333" s="0"/>
      <c r="N333" s="0"/>
      <c r="O333" s="0"/>
      <c r="P333" s="0"/>
      <c r="Q333" s="0"/>
      <c r="R333" s="0"/>
      <c r="S333" s="0"/>
      <c r="T333" s="0"/>
      <c r="U333" s="0"/>
      <c r="V333" s="0"/>
      <c r="AMI333" s="0"/>
      <c r="AMJ333" s="0"/>
    </row>
    <row r="334" customFormat="false" ht="15.9" hidden="false" customHeight="false" outlineLevel="0" collapsed="false">
      <c r="A334" s="1" t="s">
        <v>916</v>
      </c>
      <c r="B334" s="1" t="s">
        <v>917</v>
      </c>
      <c r="C334" s="1" t="s">
        <v>119</v>
      </c>
      <c r="D334" s="1" t="s">
        <v>67</v>
      </c>
      <c r="E334" s="1" t="n">
        <v>6107.5</v>
      </c>
      <c r="F334" s="1" t="n">
        <f aca="false">D334-C334</f>
        <v>1</v>
      </c>
      <c r="G334" s="22" t="n">
        <v>3853.5</v>
      </c>
      <c r="H334" s="1" t="n">
        <f aca="false">G334*F334</f>
        <v>3853.5</v>
      </c>
      <c r="I334" s="13" t="s">
        <v>918</v>
      </c>
      <c r="J334" s="14" t="n">
        <v>3853.5</v>
      </c>
      <c r="K334" s="22" t="n">
        <f aca="false">H334-J334</f>
        <v>0</v>
      </c>
      <c r="L334" s="0"/>
    </row>
    <row r="335" customFormat="false" ht="30.8" hidden="false" customHeight="false" outlineLevel="0" collapsed="false">
      <c r="A335" s="1" t="s">
        <v>919</v>
      </c>
      <c r="B335" s="1" t="s">
        <v>920</v>
      </c>
      <c r="C335" s="1" t="s">
        <v>63</v>
      </c>
      <c r="D335" s="1" t="s">
        <v>75</v>
      </c>
      <c r="E335" s="1" t="n">
        <v>14797.5</v>
      </c>
      <c r="F335" s="1" t="n">
        <f aca="false">D335-C335</f>
        <v>3</v>
      </c>
      <c r="G335" s="22" t="n">
        <v>3853.5</v>
      </c>
      <c r="H335" s="1" t="n">
        <f aca="false">G335*F335</f>
        <v>11560.5</v>
      </c>
      <c r="I335" s="13" t="s">
        <v>921</v>
      </c>
      <c r="J335" s="14" t="n">
        <v>11560.5</v>
      </c>
      <c r="K335" s="22" t="n">
        <f aca="false">H335-J335</f>
        <v>0</v>
      </c>
      <c r="L335" s="0"/>
    </row>
    <row r="336" customFormat="false" ht="30.8" hidden="false" customHeight="false" outlineLevel="0" collapsed="false">
      <c r="A336" s="1" t="s">
        <v>922</v>
      </c>
      <c r="B336" s="1" t="s">
        <v>923</v>
      </c>
      <c r="C336" s="1" t="s">
        <v>47</v>
      </c>
      <c r="D336" s="1" t="s">
        <v>63</v>
      </c>
      <c r="E336" s="1" t="n">
        <v>18322.5</v>
      </c>
      <c r="F336" s="1" t="n">
        <f aca="false">D336-C336</f>
        <v>3</v>
      </c>
      <c r="G336" s="22" t="n">
        <v>3853.5</v>
      </c>
      <c r="H336" s="1" t="n">
        <f aca="false">G336*F336</f>
        <v>11560.5</v>
      </c>
      <c r="I336" s="13" t="s">
        <v>924</v>
      </c>
      <c r="J336" s="14" t="n">
        <v>11560.5</v>
      </c>
      <c r="K336" s="22" t="n">
        <f aca="false">H336-J336</f>
        <v>0</v>
      </c>
      <c r="L336" s="0"/>
    </row>
    <row r="337" customFormat="false" ht="30.8" hidden="false" customHeight="false" outlineLevel="0" collapsed="false">
      <c r="A337" s="1" t="s">
        <v>925</v>
      </c>
      <c r="B337" s="1" t="s">
        <v>926</v>
      </c>
      <c r="C337" s="1" t="s">
        <v>20</v>
      </c>
      <c r="D337" s="1" t="s">
        <v>232</v>
      </c>
      <c r="E337" s="1" t="n">
        <v>40725</v>
      </c>
      <c r="F337" s="1" t="n">
        <f aca="false">D337-C337</f>
        <v>5</v>
      </c>
      <c r="G337" s="22" t="n">
        <v>3853.5</v>
      </c>
      <c r="H337" s="1" t="n">
        <f aca="false">G337*F337</f>
        <v>19267.5</v>
      </c>
      <c r="I337" s="13" t="s">
        <v>927</v>
      </c>
      <c r="J337" s="14" t="n">
        <v>19267.5</v>
      </c>
      <c r="K337" s="22" t="n">
        <f aca="false">H337-J337</f>
        <v>0</v>
      </c>
      <c r="L337" s="0"/>
    </row>
    <row r="338" customFormat="false" ht="30.8" hidden="false" customHeight="false" outlineLevel="0" collapsed="false">
      <c r="A338" s="1" t="s">
        <v>928</v>
      </c>
      <c r="B338" s="1" t="s">
        <v>929</v>
      </c>
      <c r="C338" s="1" t="s">
        <v>34</v>
      </c>
      <c r="D338" s="1" t="s">
        <v>19</v>
      </c>
      <c r="E338" s="1" t="n">
        <v>4932.5</v>
      </c>
      <c r="F338" s="1" t="n">
        <f aca="false">D338-C338</f>
        <v>1</v>
      </c>
      <c r="G338" s="22" t="n">
        <v>3853.5</v>
      </c>
      <c r="H338" s="1" t="n">
        <f aca="false">G338*F338</f>
        <v>3853.5</v>
      </c>
      <c r="I338" s="13" t="s">
        <v>930</v>
      </c>
      <c r="J338" s="14" t="n">
        <v>3853.5</v>
      </c>
      <c r="K338" s="22" t="n">
        <f aca="false">H338-J338</f>
        <v>0</v>
      </c>
      <c r="L338" s="0"/>
    </row>
    <row r="339" s="23" customFormat="true" ht="30.8" hidden="false" customHeight="false" outlineLevel="0" collapsed="false">
      <c r="A339" s="1" t="s">
        <v>931</v>
      </c>
      <c r="B339" s="1" t="s">
        <v>932</v>
      </c>
      <c r="C339" s="1" t="s">
        <v>43</v>
      </c>
      <c r="D339" s="1" t="s">
        <v>142</v>
      </c>
      <c r="E339" s="1" t="n">
        <v>14797.5</v>
      </c>
      <c r="F339" s="1" t="n">
        <f aca="false">D339-C339</f>
        <v>3</v>
      </c>
      <c r="G339" s="22" t="n">
        <v>3853.5</v>
      </c>
      <c r="H339" s="1" t="n">
        <f aca="false">G339*F339</f>
        <v>11560.5</v>
      </c>
      <c r="I339" s="13" t="s">
        <v>933</v>
      </c>
      <c r="J339" s="14" t="n">
        <v>11560.5</v>
      </c>
      <c r="K339" s="22" t="n">
        <f aca="false">H339-J339</f>
        <v>0</v>
      </c>
      <c r="L339" s="1"/>
      <c r="M339" s="0"/>
      <c r="N339" s="0"/>
      <c r="O339" s="0"/>
      <c r="P339" s="0"/>
      <c r="Q339" s="0"/>
      <c r="R339" s="0"/>
      <c r="S339" s="0"/>
      <c r="T339" s="0"/>
      <c r="U339" s="0"/>
      <c r="V339" s="0"/>
      <c r="AMI339" s="0"/>
      <c r="AMJ339" s="0"/>
    </row>
    <row r="340" customFormat="false" ht="30.8" hidden="false" customHeight="false" outlineLevel="0" collapsed="false">
      <c r="A340" s="22" t="s">
        <v>934</v>
      </c>
      <c r="B340" s="22" t="s">
        <v>935</v>
      </c>
      <c r="C340" s="22" t="s">
        <v>13</v>
      </c>
      <c r="D340" s="22" t="s">
        <v>207</v>
      </c>
      <c r="E340" s="22" t="n">
        <v>17317.5</v>
      </c>
      <c r="F340" s="22" t="n">
        <f aca="false">D340-C340</f>
        <v>3</v>
      </c>
      <c r="G340" s="22" t="n">
        <v>4693.5</v>
      </c>
      <c r="H340" s="22" t="n">
        <f aca="false">G340*F340</f>
        <v>14080.5</v>
      </c>
      <c r="I340" s="13" t="s">
        <v>936</v>
      </c>
      <c r="J340" s="14" t="n">
        <v>14080.5</v>
      </c>
      <c r="K340" s="22" t="n">
        <f aca="false">H340-J340</f>
        <v>0</v>
      </c>
      <c r="L340" s="0"/>
    </row>
    <row r="341" s="12" customFormat="true" ht="29.85" hidden="false" customHeight="false" outlineLevel="0" collapsed="false">
      <c r="A341" s="7" t="s">
        <v>937</v>
      </c>
      <c r="B341" s="8" t="s">
        <v>938</v>
      </c>
      <c r="C341" s="8" t="s">
        <v>146</v>
      </c>
      <c r="D341" s="8" t="s">
        <v>59</v>
      </c>
      <c r="E341" s="8" t="n">
        <v>64980</v>
      </c>
      <c r="F341" s="8" t="n">
        <f aca="false">D341-C341</f>
        <v>4</v>
      </c>
      <c r="G341" s="8" t="n">
        <v>4693.5</v>
      </c>
      <c r="H341" s="8" t="n">
        <f aca="false">(G341*F341)*2</f>
        <v>37548</v>
      </c>
      <c r="I341" s="9" t="s">
        <v>939</v>
      </c>
      <c r="J341" s="10" t="n">
        <v>18774</v>
      </c>
      <c r="K341" s="11" t="n">
        <f aca="false">H341-J341-J342</f>
        <v>0</v>
      </c>
      <c r="L341" s="11"/>
    </row>
    <row r="342" s="12" customFormat="true" ht="29.85" hidden="false" customHeight="false" outlineLevel="0" collapsed="false">
      <c r="A342" s="7"/>
      <c r="B342" s="8"/>
      <c r="C342" s="8"/>
      <c r="D342" s="8"/>
      <c r="E342" s="8"/>
      <c r="F342" s="8"/>
      <c r="G342" s="8"/>
      <c r="H342" s="8"/>
      <c r="I342" s="9" t="s">
        <v>940</v>
      </c>
      <c r="J342" s="10" t="n">
        <v>18774</v>
      </c>
      <c r="K342" s="11" t="n">
        <v>0</v>
      </c>
      <c r="L342" s="11"/>
    </row>
    <row r="343" s="23" customFormat="true" ht="30.8" hidden="false" customHeight="false" outlineLevel="0" collapsed="false">
      <c r="A343" s="1" t="s">
        <v>941</v>
      </c>
      <c r="B343" s="1" t="s">
        <v>942</v>
      </c>
      <c r="C343" s="1" t="s">
        <v>19</v>
      </c>
      <c r="D343" s="1" t="s">
        <v>93</v>
      </c>
      <c r="E343" s="1" t="n">
        <v>13645</v>
      </c>
      <c r="F343" s="1" t="n">
        <f aca="false">D343-C343</f>
        <v>2</v>
      </c>
      <c r="G343" s="22" t="n">
        <v>5743.5</v>
      </c>
      <c r="H343" s="1" t="n">
        <f aca="false">G343*F343</f>
        <v>11487</v>
      </c>
      <c r="I343" s="13" t="s">
        <v>943</v>
      </c>
      <c r="J343" s="14" t="n">
        <v>11486.8</v>
      </c>
      <c r="K343" s="1" t="n">
        <f aca="false">H343-J343</f>
        <v>0.200000000000728</v>
      </c>
      <c r="L343" s="1"/>
      <c r="M343" s="0"/>
      <c r="N343" s="0"/>
      <c r="O343" s="0"/>
      <c r="P343" s="0"/>
      <c r="Q343" s="0"/>
      <c r="R343" s="0"/>
      <c r="S343" s="0"/>
      <c r="T343" s="0"/>
      <c r="U343" s="0"/>
      <c r="V343" s="0"/>
      <c r="AMI343" s="0"/>
      <c r="AMJ343" s="0"/>
    </row>
    <row r="344" customFormat="false" ht="30.8" hidden="false" customHeight="false" outlineLevel="0" collapsed="false">
      <c r="A344" s="22" t="s">
        <v>944</v>
      </c>
      <c r="B344" s="22" t="s">
        <v>942</v>
      </c>
      <c r="C344" s="22" t="s">
        <v>133</v>
      </c>
      <c r="D344" s="22" t="s">
        <v>207</v>
      </c>
      <c r="E344" s="22" t="n">
        <v>4932.5</v>
      </c>
      <c r="F344" s="22" t="n">
        <f aca="false">D344-C344</f>
        <v>1</v>
      </c>
      <c r="G344" s="22" t="n">
        <v>3853.5</v>
      </c>
      <c r="H344" s="22" t="n">
        <f aca="false">G344*F344</f>
        <v>3853.5</v>
      </c>
      <c r="I344" s="13" t="s">
        <v>945</v>
      </c>
      <c r="J344" s="14" t="n">
        <v>3853.5</v>
      </c>
      <c r="K344" s="1" t="n">
        <f aca="false">H344-J344</f>
        <v>0</v>
      </c>
      <c r="L344" s="0"/>
    </row>
    <row r="345" s="12" customFormat="true" ht="29.85" hidden="false" customHeight="false" outlineLevel="0" collapsed="false">
      <c r="A345" s="7" t="s">
        <v>946</v>
      </c>
      <c r="B345" s="11" t="s">
        <v>947</v>
      </c>
      <c r="C345" s="11" t="s">
        <v>67</v>
      </c>
      <c r="D345" s="11" t="s">
        <v>39</v>
      </c>
      <c r="E345" s="11" t="n">
        <v>19730</v>
      </c>
      <c r="F345" s="11" t="n">
        <f aca="false">D345-C345</f>
        <v>2</v>
      </c>
      <c r="G345" s="8" t="n">
        <v>3853.5</v>
      </c>
      <c r="H345" s="11" t="n">
        <f aca="false">(G345*F345)*2</f>
        <v>15414</v>
      </c>
      <c r="I345" s="9" t="s">
        <v>948</v>
      </c>
      <c r="J345" s="10" t="n">
        <v>7707</v>
      </c>
      <c r="K345" s="11" t="n">
        <f aca="false">H345-J345-J346</f>
        <v>0</v>
      </c>
      <c r="L345" s="11"/>
    </row>
    <row r="346" s="12" customFormat="true" ht="29.85" hidden="false" customHeight="false" outlineLevel="0" collapsed="false">
      <c r="A346" s="7"/>
      <c r="B346" s="11"/>
      <c r="C346" s="11"/>
      <c r="D346" s="11"/>
      <c r="E346" s="11"/>
      <c r="F346" s="11"/>
      <c r="G346" s="8"/>
      <c r="H346" s="11"/>
      <c r="I346" s="9" t="s">
        <v>949</v>
      </c>
      <c r="J346" s="10" t="n">
        <v>7707</v>
      </c>
      <c r="K346" s="11" t="n">
        <v>0</v>
      </c>
      <c r="L346" s="11"/>
    </row>
    <row r="347" s="23" customFormat="true" ht="30.8" hidden="false" customHeight="false" outlineLevel="0" collapsed="false">
      <c r="A347" s="1" t="s">
        <v>950</v>
      </c>
      <c r="B347" s="1" t="s">
        <v>951</v>
      </c>
      <c r="C347" s="1" t="s">
        <v>75</v>
      </c>
      <c r="D347" s="1" t="s">
        <v>67</v>
      </c>
      <c r="E347" s="1" t="n">
        <v>40057.5</v>
      </c>
      <c r="F347" s="1" t="n">
        <f aca="false">D347-C347</f>
        <v>6</v>
      </c>
      <c r="G347" s="22" t="n">
        <v>3853.5</v>
      </c>
      <c r="H347" s="1" t="n">
        <f aca="false">G347*F347</f>
        <v>23121</v>
      </c>
      <c r="I347" s="13" t="s">
        <v>952</v>
      </c>
      <c r="J347" s="14" t="n">
        <v>23121</v>
      </c>
      <c r="K347" s="1" t="n">
        <f aca="false">H347-J347</f>
        <v>0</v>
      </c>
      <c r="L347" s="1"/>
      <c r="M347" s="0"/>
      <c r="N347" s="0"/>
      <c r="O347" s="0"/>
      <c r="P347" s="0"/>
      <c r="Q347" s="0"/>
      <c r="R347" s="0"/>
      <c r="S347" s="0"/>
      <c r="T347" s="0"/>
      <c r="U347" s="0"/>
      <c r="V347" s="0"/>
      <c r="AMI347" s="0"/>
      <c r="AMJ347" s="0"/>
    </row>
    <row r="348" customFormat="false" ht="30.8" hidden="false" customHeight="false" outlineLevel="0" collapsed="false">
      <c r="A348" s="1" t="s">
        <v>953</v>
      </c>
      <c r="B348" s="1" t="s">
        <v>954</v>
      </c>
      <c r="C348" s="1" t="s">
        <v>35</v>
      </c>
      <c r="D348" s="1" t="s">
        <v>13</v>
      </c>
      <c r="E348" s="1" t="n">
        <v>14945</v>
      </c>
      <c r="F348" s="1" t="n">
        <f aca="false">D348-C348</f>
        <v>2</v>
      </c>
      <c r="G348" s="22" t="n">
        <v>3853.5</v>
      </c>
      <c r="H348" s="1" t="n">
        <f aca="false">G348*F348</f>
        <v>7707</v>
      </c>
      <c r="I348" s="13" t="s">
        <v>955</v>
      </c>
      <c r="J348" s="14" t="n">
        <v>7707</v>
      </c>
      <c r="K348" s="1" t="n">
        <f aca="false">H348-J348</f>
        <v>0</v>
      </c>
      <c r="L348" s="0"/>
    </row>
    <row r="349" customFormat="false" ht="15.9" hidden="false" customHeight="false" outlineLevel="0" collapsed="false">
      <c r="A349" s="1" t="s">
        <v>956</v>
      </c>
      <c r="B349" s="1" t="s">
        <v>957</v>
      </c>
      <c r="C349" s="1" t="s">
        <v>180</v>
      </c>
      <c r="D349" s="1" t="s">
        <v>59</v>
      </c>
      <c r="E349" s="1" t="n">
        <v>24662.5</v>
      </c>
      <c r="F349" s="1" t="n">
        <f aca="false">D349-C349</f>
        <v>5</v>
      </c>
      <c r="G349" s="22" t="n">
        <v>3853.5</v>
      </c>
      <c r="H349" s="1" t="n">
        <f aca="false">G349*F349</f>
        <v>19267.5</v>
      </c>
      <c r="I349" s="13" t="s">
        <v>958</v>
      </c>
      <c r="J349" s="14" t="n">
        <v>19267.5</v>
      </c>
      <c r="K349" s="1" t="n">
        <f aca="false">H349-J349</f>
        <v>0</v>
      </c>
      <c r="L349" s="0"/>
    </row>
    <row r="350" s="23" customFormat="true" ht="30.8" hidden="false" customHeight="false" outlineLevel="0" collapsed="false">
      <c r="A350" s="1" t="s">
        <v>959</v>
      </c>
      <c r="B350" s="1" t="s">
        <v>960</v>
      </c>
      <c r="C350" s="1" t="s">
        <v>43</v>
      </c>
      <c r="D350" s="1" t="s">
        <v>28</v>
      </c>
      <c r="E350" s="1" t="n">
        <v>5207.5</v>
      </c>
      <c r="F350" s="1" t="n">
        <f aca="false">D350-C350</f>
        <v>1</v>
      </c>
      <c r="G350" s="22" t="n">
        <v>3853.5</v>
      </c>
      <c r="H350" s="1" t="n">
        <f aca="false">G350*F350</f>
        <v>3853.5</v>
      </c>
      <c r="I350" s="13" t="s">
        <v>961</v>
      </c>
      <c r="J350" s="14" t="n">
        <v>3853.5</v>
      </c>
      <c r="K350" s="1" t="n">
        <f aca="false">H350-J350</f>
        <v>0</v>
      </c>
      <c r="L350" s="1"/>
      <c r="M350" s="0"/>
      <c r="N350" s="0"/>
      <c r="O350" s="0"/>
      <c r="P350" s="0"/>
      <c r="Q350" s="0"/>
      <c r="R350" s="0"/>
      <c r="S350" s="0"/>
      <c r="T350" s="0"/>
      <c r="U350" s="0"/>
      <c r="V350" s="0"/>
      <c r="AMI350" s="0"/>
      <c r="AMJ350" s="0"/>
    </row>
    <row r="351" customFormat="false" ht="30.8" hidden="false" customHeight="false" outlineLevel="0" collapsed="false">
      <c r="A351" s="22" t="s">
        <v>962</v>
      </c>
      <c r="B351" s="22" t="s">
        <v>963</v>
      </c>
      <c r="C351" s="22" t="s">
        <v>180</v>
      </c>
      <c r="D351" s="22" t="s">
        <v>146</v>
      </c>
      <c r="E351" s="22" t="n">
        <v>4932.5</v>
      </c>
      <c r="F351" s="22" t="n">
        <f aca="false">D351-C351</f>
        <v>1</v>
      </c>
      <c r="G351" s="22" t="n">
        <v>3853.5</v>
      </c>
      <c r="H351" s="22" t="n">
        <f aca="false">G351*F351</f>
        <v>3853.5</v>
      </c>
      <c r="I351" s="13" t="s">
        <v>964</v>
      </c>
      <c r="J351" s="14" t="n">
        <v>3853.5</v>
      </c>
      <c r="K351" s="1" t="n">
        <f aca="false">H351-J351</f>
        <v>0</v>
      </c>
      <c r="L351" s="0"/>
    </row>
    <row r="352" s="23" customFormat="true" ht="15.9" hidden="false" customHeight="false" outlineLevel="0" collapsed="false">
      <c r="A352" s="1" t="s">
        <v>965</v>
      </c>
      <c r="B352" s="1" t="s">
        <v>966</v>
      </c>
      <c r="C352" s="1" t="s">
        <v>14</v>
      </c>
      <c r="D352" s="1" t="s">
        <v>232</v>
      </c>
      <c r="E352" s="1" t="n">
        <v>54045</v>
      </c>
      <c r="F352" s="1" t="n">
        <f aca="false">D352-C352</f>
        <v>6</v>
      </c>
      <c r="G352" s="22" t="n">
        <v>3853.5</v>
      </c>
      <c r="H352" s="1" t="n">
        <f aca="false">G352*F352</f>
        <v>23121</v>
      </c>
      <c r="I352" s="13" t="s">
        <v>967</v>
      </c>
      <c r="J352" s="14" t="n">
        <v>23121</v>
      </c>
      <c r="K352" s="1" t="n">
        <f aca="false">H352-J352</f>
        <v>0</v>
      </c>
      <c r="L352" s="1"/>
      <c r="M352" s="0"/>
      <c r="N352" s="0"/>
      <c r="O352" s="0"/>
      <c r="P352" s="0"/>
      <c r="Q352" s="0"/>
      <c r="R352" s="0"/>
      <c r="S352" s="0"/>
      <c r="T352" s="0"/>
      <c r="U352" s="0"/>
      <c r="V352" s="0"/>
      <c r="AMI352" s="0"/>
      <c r="AMJ352" s="0"/>
    </row>
    <row r="353" customFormat="false" ht="30.8" hidden="false" customHeight="false" outlineLevel="0" collapsed="false">
      <c r="A353" s="22" t="s">
        <v>968</v>
      </c>
      <c r="B353" s="22" t="s">
        <v>969</v>
      </c>
      <c r="C353" s="22" t="s">
        <v>58</v>
      </c>
      <c r="D353" s="22" t="s">
        <v>59</v>
      </c>
      <c r="E353" s="22" t="n">
        <v>13352.5</v>
      </c>
      <c r="F353" s="22" t="n">
        <f aca="false">D353-C353</f>
        <v>2</v>
      </c>
      <c r="G353" s="22" t="n">
        <v>3853.5</v>
      </c>
      <c r="H353" s="22" t="n">
        <f aca="false">G353*F353</f>
        <v>7707</v>
      </c>
      <c r="I353" s="13" t="s">
        <v>970</v>
      </c>
      <c r="J353" s="14" t="n">
        <v>7707</v>
      </c>
      <c r="K353" s="1" t="n">
        <f aca="false">H353-J353</f>
        <v>0</v>
      </c>
      <c r="L353" s="0"/>
    </row>
    <row r="354" s="23" customFormat="true" ht="30.8" hidden="false" customHeight="false" outlineLevel="0" collapsed="false">
      <c r="A354" s="1" t="s">
        <v>971</v>
      </c>
      <c r="B354" s="1" t="s">
        <v>972</v>
      </c>
      <c r="C354" s="1" t="s">
        <v>146</v>
      </c>
      <c r="D354" s="1" t="s">
        <v>232</v>
      </c>
      <c r="E354" s="1" t="n">
        <v>18322.5</v>
      </c>
      <c r="F354" s="1" t="n">
        <f aca="false">D354-C354</f>
        <v>3</v>
      </c>
      <c r="G354" s="22" t="n">
        <v>3853.5</v>
      </c>
      <c r="H354" s="1" t="n">
        <f aca="false">G354*F354</f>
        <v>11560.5</v>
      </c>
      <c r="I354" s="13" t="s">
        <v>973</v>
      </c>
      <c r="J354" s="14" t="n">
        <v>11560.5</v>
      </c>
      <c r="K354" s="1" t="n">
        <f aca="false">H354-J354</f>
        <v>0</v>
      </c>
      <c r="L354" s="1"/>
      <c r="M354" s="0"/>
      <c r="N354" s="0"/>
      <c r="O354" s="0"/>
      <c r="P354" s="0"/>
      <c r="Q354" s="0"/>
      <c r="R354" s="0"/>
      <c r="S354" s="0"/>
      <c r="T354" s="0"/>
      <c r="U354" s="0"/>
      <c r="V354" s="0"/>
      <c r="AMI354" s="0"/>
      <c r="AMJ354" s="0"/>
    </row>
    <row r="355" s="32" customFormat="true" ht="30.8" hidden="false" customHeight="false" outlineLevel="0" collapsed="false">
      <c r="A355" s="29" t="s">
        <v>974</v>
      </c>
      <c r="B355" s="29" t="s">
        <v>975</v>
      </c>
      <c r="C355" s="29" t="s">
        <v>51</v>
      </c>
      <c r="D355" s="44" t="n">
        <v>42149</v>
      </c>
      <c r="E355" s="29" t="n">
        <v>61977.5</v>
      </c>
      <c r="F355" s="29" t="n">
        <v>3</v>
      </c>
      <c r="G355" s="29" t="n">
        <v>3853.5</v>
      </c>
      <c r="H355" s="29" t="n">
        <f aca="false">G355*F355</f>
        <v>11560.5</v>
      </c>
      <c r="I355" s="30" t="s">
        <v>976</v>
      </c>
      <c r="J355" s="31" t="n">
        <v>11560.5</v>
      </c>
      <c r="K355" s="1" t="n">
        <f aca="false">H355-J355</f>
        <v>0</v>
      </c>
      <c r="L355" s="29"/>
      <c r="AMI355" s="0"/>
      <c r="AMJ355" s="0"/>
    </row>
    <row r="356" customFormat="false" ht="30.8" hidden="false" customHeight="false" outlineLevel="0" collapsed="false">
      <c r="A356" s="1" t="s">
        <v>977</v>
      </c>
      <c r="B356" s="1" t="s">
        <v>978</v>
      </c>
      <c r="C356" s="1" t="s">
        <v>51</v>
      </c>
      <c r="D356" s="1" t="s">
        <v>58</v>
      </c>
      <c r="E356" s="1" t="n">
        <v>36452.5</v>
      </c>
      <c r="F356" s="1" t="n">
        <f aca="false">D356-C356</f>
        <v>7</v>
      </c>
      <c r="G356" s="22" t="n">
        <v>3853.5</v>
      </c>
      <c r="H356" s="1" t="n">
        <f aca="false">G356*F356</f>
        <v>26974.5</v>
      </c>
      <c r="I356" s="13" t="s">
        <v>979</v>
      </c>
      <c r="J356" s="14" t="n">
        <v>26974.5</v>
      </c>
      <c r="K356" s="1" t="n">
        <f aca="false">H356-J356</f>
        <v>0</v>
      </c>
      <c r="L356" s="0"/>
    </row>
    <row r="357" customFormat="false" ht="30.8" hidden="false" customHeight="false" outlineLevel="0" collapsed="false">
      <c r="A357" s="1" t="s">
        <v>980</v>
      </c>
      <c r="B357" s="1" t="s">
        <v>981</v>
      </c>
      <c r="C357" s="1" t="s">
        <v>142</v>
      </c>
      <c r="D357" s="1" t="s">
        <v>34</v>
      </c>
      <c r="E357" s="1" t="n">
        <v>32895</v>
      </c>
      <c r="F357" s="1" t="n">
        <f aca="false">D357-C357</f>
        <v>6</v>
      </c>
      <c r="G357" s="22" t="n">
        <v>3853.5</v>
      </c>
      <c r="H357" s="1" t="n">
        <f aca="false">G357*F357</f>
        <v>23121</v>
      </c>
      <c r="I357" s="13" t="s">
        <v>982</v>
      </c>
      <c r="J357" s="14" t="n">
        <v>23121</v>
      </c>
      <c r="K357" s="1" t="n">
        <f aca="false">H357-J357</f>
        <v>0</v>
      </c>
      <c r="L357" s="0"/>
    </row>
    <row r="358" s="23" customFormat="true" ht="30.8" hidden="false" customHeight="false" outlineLevel="0" collapsed="false">
      <c r="A358" s="1" t="s">
        <v>983</v>
      </c>
      <c r="B358" s="1" t="s">
        <v>984</v>
      </c>
      <c r="C358" s="1" t="s">
        <v>35</v>
      </c>
      <c r="D358" s="1" t="s">
        <v>13</v>
      </c>
      <c r="E358" s="1" t="n">
        <v>12215</v>
      </c>
      <c r="F358" s="1" t="n">
        <f aca="false">D358-C358</f>
        <v>2</v>
      </c>
      <c r="G358" s="22" t="n">
        <v>3853.5</v>
      </c>
      <c r="H358" s="1" t="n">
        <f aca="false">G358*F358</f>
        <v>7707</v>
      </c>
      <c r="I358" s="13" t="s">
        <v>985</v>
      </c>
      <c r="J358" s="14" t="n">
        <v>7707</v>
      </c>
      <c r="K358" s="1" t="n">
        <f aca="false">H358-J358</f>
        <v>0</v>
      </c>
      <c r="L358" s="1"/>
      <c r="M358" s="0"/>
      <c r="N358" s="0"/>
      <c r="O358" s="0"/>
      <c r="P358" s="0"/>
      <c r="Q358" s="0"/>
      <c r="R358" s="0"/>
      <c r="S358" s="0"/>
      <c r="T358" s="0"/>
      <c r="U358" s="0"/>
      <c r="V358" s="0"/>
      <c r="AMI358" s="0"/>
      <c r="AMJ358" s="0"/>
    </row>
    <row r="359" customFormat="false" ht="30.8" hidden="false" customHeight="false" outlineLevel="0" collapsed="false">
      <c r="A359" s="22" t="s">
        <v>986</v>
      </c>
      <c r="B359" s="22" t="s">
        <v>987</v>
      </c>
      <c r="C359" s="22" t="s">
        <v>39</v>
      </c>
      <c r="D359" s="22" t="s">
        <v>13</v>
      </c>
      <c r="E359" s="22" t="n">
        <v>4932.5</v>
      </c>
      <c r="F359" s="22" t="n">
        <f aca="false">D359-C359</f>
        <v>1</v>
      </c>
      <c r="G359" s="22" t="n">
        <v>3853.5</v>
      </c>
      <c r="H359" s="22" t="n">
        <f aca="false">G359*F359</f>
        <v>3853.5</v>
      </c>
      <c r="I359" s="13" t="s">
        <v>988</v>
      </c>
      <c r="J359" s="14" t="n">
        <v>3853.5</v>
      </c>
      <c r="K359" s="1" t="n">
        <f aca="false">H359-J359</f>
        <v>0</v>
      </c>
      <c r="L359" s="22"/>
      <c r="M359" s="24"/>
      <c r="N359" s="24"/>
      <c r="O359" s="24"/>
      <c r="P359" s="24"/>
      <c r="Q359" s="24"/>
      <c r="R359" s="24"/>
      <c r="S359" s="24"/>
      <c r="T359" s="24"/>
      <c r="U359" s="24"/>
      <c r="V359" s="24"/>
    </row>
    <row r="360" customFormat="false" ht="30.8" hidden="false" customHeight="false" outlineLevel="0" collapsed="false">
      <c r="A360" s="22" t="s">
        <v>989</v>
      </c>
      <c r="B360" s="22" t="s">
        <v>990</v>
      </c>
      <c r="C360" s="22" t="s">
        <v>142</v>
      </c>
      <c r="D360" s="22" t="s">
        <v>34</v>
      </c>
      <c r="E360" s="22" t="n">
        <v>32895</v>
      </c>
      <c r="F360" s="22" t="n">
        <f aca="false">D360-C360</f>
        <v>6</v>
      </c>
      <c r="G360" s="22" t="n">
        <v>3853.5</v>
      </c>
      <c r="H360" s="22" t="n">
        <f aca="false">G360*F360</f>
        <v>23121</v>
      </c>
      <c r="I360" s="13" t="s">
        <v>991</v>
      </c>
      <c r="J360" s="14" t="n">
        <v>23121</v>
      </c>
      <c r="K360" s="1" t="n">
        <f aca="false">H360-J360</f>
        <v>0</v>
      </c>
      <c r="L360" s="0"/>
    </row>
    <row r="361" s="12" customFormat="true" ht="29.85" hidden="false" customHeight="false" outlineLevel="0" collapsed="false">
      <c r="A361" s="7" t="s">
        <v>992</v>
      </c>
      <c r="B361" s="8" t="s">
        <v>993</v>
      </c>
      <c r="C361" s="8" t="s">
        <v>166</v>
      </c>
      <c r="D361" s="8" t="s">
        <v>47</v>
      </c>
      <c r="E361" s="8" t="n">
        <v>13440</v>
      </c>
      <c r="F361" s="8" t="n">
        <v>2</v>
      </c>
      <c r="G361" s="8" t="n">
        <v>3670</v>
      </c>
      <c r="H361" s="8" t="n">
        <f aca="false">G361*F361</f>
        <v>7340</v>
      </c>
      <c r="I361" s="9" t="s">
        <v>994</v>
      </c>
      <c r="J361" s="10" t="n">
        <v>7340</v>
      </c>
      <c r="K361" s="11" t="n">
        <f aca="false">H361+H362-J361-J362</f>
        <v>-500</v>
      </c>
      <c r="L361" s="11"/>
    </row>
    <row r="362" s="12" customFormat="true" ht="29.85" hidden="false" customHeight="false" outlineLevel="0" collapsed="false">
      <c r="A362" s="7"/>
      <c r="B362" s="8"/>
      <c r="C362" s="8"/>
      <c r="D362" s="8"/>
      <c r="E362" s="8"/>
      <c r="F362" s="8" t="n">
        <v>1</v>
      </c>
      <c r="G362" s="8" t="n">
        <v>5000</v>
      </c>
      <c r="H362" s="8" t="n">
        <f aca="false">(G362*F362)+600</f>
        <v>5600</v>
      </c>
      <c r="I362" s="9" t="s">
        <v>995</v>
      </c>
      <c r="J362" s="10" t="n">
        <v>6100</v>
      </c>
      <c r="K362" s="11" t="n">
        <v>0</v>
      </c>
      <c r="L362" s="11"/>
    </row>
    <row r="363" customFormat="false" ht="15.9" hidden="false" customHeight="false" outlineLevel="0" collapsed="false">
      <c r="A363" s="1" t="s">
        <v>996</v>
      </c>
      <c r="B363" s="1" t="s">
        <v>997</v>
      </c>
      <c r="C363" s="1" t="s">
        <v>43</v>
      </c>
      <c r="D363" s="1" t="s">
        <v>47</v>
      </c>
      <c r="E363" s="1" t="n">
        <v>13807.5</v>
      </c>
      <c r="F363" s="1" t="n">
        <f aca="false">D363-C363</f>
        <v>2</v>
      </c>
      <c r="G363" s="22" t="n">
        <v>3853.5</v>
      </c>
      <c r="H363" s="1" t="n">
        <f aca="false">G363*F363</f>
        <v>7707</v>
      </c>
      <c r="I363" s="13" t="s">
        <v>998</v>
      </c>
      <c r="J363" s="14" t="n">
        <v>7707</v>
      </c>
      <c r="K363" s="1" t="n">
        <f aca="false">H363-J363</f>
        <v>0</v>
      </c>
      <c r="L363" s="0"/>
    </row>
    <row r="364" s="12" customFormat="true" ht="29.85" hidden="false" customHeight="false" outlineLevel="0" collapsed="false">
      <c r="A364" s="19" t="s">
        <v>999</v>
      </c>
      <c r="B364" s="11" t="s">
        <v>1000</v>
      </c>
      <c r="C364" s="11" t="s">
        <v>24</v>
      </c>
      <c r="D364" s="11" t="s">
        <v>34</v>
      </c>
      <c r="E364" s="11" t="n">
        <v>78067.5</v>
      </c>
      <c r="F364" s="11" t="n">
        <f aca="false">D364-C364</f>
        <v>2</v>
      </c>
      <c r="G364" s="8" t="n">
        <v>3853.5</v>
      </c>
      <c r="H364" s="11" t="n">
        <f aca="false">(G364*F364)*6</f>
        <v>46242</v>
      </c>
      <c r="I364" s="9" t="s">
        <v>1001</v>
      </c>
      <c r="J364" s="10" t="n">
        <v>7707</v>
      </c>
      <c r="K364" s="11" t="n">
        <f aca="false">H364-J364-J365-J366-J367-J368-J369</f>
        <v>0</v>
      </c>
      <c r="L364" s="11"/>
    </row>
    <row r="365" s="12" customFormat="true" ht="29.85" hidden="false" customHeight="false" outlineLevel="0" collapsed="false">
      <c r="A365" s="19"/>
      <c r="B365" s="11"/>
      <c r="C365" s="11"/>
      <c r="D365" s="11"/>
      <c r="E365" s="11"/>
      <c r="F365" s="11"/>
      <c r="G365" s="8"/>
      <c r="H365" s="11"/>
      <c r="I365" s="9" t="s">
        <v>1002</v>
      </c>
      <c r="J365" s="10" t="n">
        <v>7707</v>
      </c>
      <c r="K365" s="11" t="n">
        <v>0</v>
      </c>
      <c r="L365" s="11"/>
    </row>
    <row r="366" s="12" customFormat="true" ht="30.8" hidden="false" customHeight="false" outlineLevel="0" collapsed="false">
      <c r="A366" s="19"/>
      <c r="B366" s="11"/>
      <c r="C366" s="11"/>
      <c r="D366" s="11"/>
      <c r="E366" s="11"/>
      <c r="F366" s="11"/>
      <c r="G366" s="8"/>
      <c r="H366" s="11"/>
      <c r="I366" s="9" t="s">
        <v>1003</v>
      </c>
      <c r="J366" s="10" t="n">
        <v>7707</v>
      </c>
      <c r="K366" s="11" t="n">
        <v>0</v>
      </c>
      <c r="L366" s="11"/>
    </row>
    <row r="367" s="12" customFormat="true" ht="30.8" hidden="false" customHeight="false" outlineLevel="0" collapsed="false">
      <c r="A367" s="19"/>
      <c r="B367" s="11"/>
      <c r="C367" s="11"/>
      <c r="D367" s="11"/>
      <c r="E367" s="11"/>
      <c r="F367" s="11"/>
      <c r="G367" s="8"/>
      <c r="H367" s="11"/>
      <c r="I367" s="9" t="s">
        <v>1004</v>
      </c>
      <c r="J367" s="10" t="n">
        <v>7707</v>
      </c>
      <c r="K367" s="11" t="n">
        <v>0</v>
      </c>
      <c r="L367" s="11"/>
    </row>
    <row r="368" s="12" customFormat="true" ht="30.8" hidden="false" customHeight="false" outlineLevel="0" collapsed="false">
      <c r="A368" s="19"/>
      <c r="B368" s="11"/>
      <c r="C368" s="11"/>
      <c r="D368" s="11"/>
      <c r="E368" s="11"/>
      <c r="F368" s="11"/>
      <c r="G368" s="8"/>
      <c r="H368" s="11"/>
      <c r="I368" s="9" t="s">
        <v>1005</v>
      </c>
      <c r="J368" s="10" t="n">
        <v>7707</v>
      </c>
      <c r="K368" s="11" t="n">
        <v>0</v>
      </c>
      <c r="L368" s="11"/>
    </row>
    <row r="369" customFormat="false" ht="30.8" hidden="false" customHeight="false" outlineLevel="0" collapsed="false">
      <c r="A369" s="19"/>
      <c r="B369" s="11"/>
      <c r="C369" s="11"/>
      <c r="D369" s="11"/>
      <c r="E369" s="11"/>
      <c r="F369" s="11"/>
      <c r="G369" s="8"/>
      <c r="H369" s="11"/>
      <c r="I369" s="20" t="s">
        <v>1006</v>
      </c>
      <c r="J369" s="21" t="n">
        <v>7707</v>
      </c>
      <c r="K369" s="11" t="n">
        <v>0</v>
      </c>
      <c r="L369" s="11"/>
    </row>
    <row r="370" customFormat="false" ht="29.85" hidden="false" customHeight="false" outlineLevel="0" collapsed="false">
      <c r="A370" s="7" t="s">
        <v>1007</v>
      </c>
      <c r="B370" s="11" t="s">
        <v>1008</v>
      </c>
      <c r="C370" s="11" t="s">
        <v>58</v>
      </c>
      <c r="D370" s="11" t="s">
        <v>59</v>
      </c>
      <c r="E370" s="11" t="n">
        <v>31545</v>
      </c>
      <c r="F370" s="11" t="n">
        <f aca="false">D370-C370</f>
        <v>2</v>
      </c>
      <c r="G370" s="8" t="n">
        <v>3853.5</v>
      </c>
      <c r="H370" s="11" t="n">
        <f aca="false">(G370*F370)*2</f>
        <v>15414</v>
      </c>
      <c r="I370" s="9" t="s">
        <v>1009</v>
      </c>
      <c r="J370" s="10" t="n">
        <v>7707</v>
      </c>
      <c r="K370" s="11" t="n">
        <f aca="false">H370-J370-J371</f>
        <v>0</v>
      </c>
      <c r="L370" s="11"/>
    </row>
    <row r="371" customFormat="false" ht="29.85" hidden="false" customHeight="false" outlineLevel="0" collapsed="false">
      <c r="A371" s="7"/>
      <c r="B371" s="11"/>
      <c r="C371" s="11"/>
      <c r="D371" s="11"/>
      <c r="E371" s="11"/>
      <c r="F371" s="11"/>
      <c r="G371" s="8"/>
      <c r="H371" s="11"/>
      <c r="I371" s="9" t="s">
        <v>1010</v>
      </c>
      <c r="J371" s="10" t="n">
        <v>7707</v>
      </c>
      <c r="K371" s="11" t="n">
        <v>0</v>
      </c>
      <c r="L371" s="11"/>
    </row>
    <row r="372" customFormat="false" ht="30.8" hidden="false" customHeight="false" outlineLevel="0" collapsed="false">
      <c r="A372" s="1" t="s">
        <v>1011</v>
      </c>
      <c r="B372" s="1" t="s">
        <v>1012</v>
      </c>
      <c r="C372" s="1" t="s">
        <v>112</v>
      </c>
      <c r="D372" s="1" t="s">
        <v>14</v>
      </c>
      <c r="E372" s="1" t="n">
        <v>6822.5</v>
      </c>
      <c r="F372" s="1" t="n">
        <f aca="false">D372-C372</f>
        <v>1</v>
      </c>
      <c r="G372" s="22" t="n">
        <v>5743.5</v>
      </c>
      <c r="H372" s="1" t="n">
        <f aca="false">G372*F372</f>
        <v>5743.5</v>
      </c>
      <c r="I372" s="13" t="s">
        <v>1013</v>
      </c>
      <c r="J372" s="14" t="n">
        <v>5743.4</v>
      </c>
      <c r="K372" s="1" t="n">
        <f aca="false">H372-J372</f>
        <v>0.100000000000364</v>
      </c>
      <c r="L372" s="0"/>
    </row>
    <row r="373" customFormat="false" ht="30.8" hidden="false" customHeight="false" outlineLevel="0" collapsed="false">
      <c r="A373" s="1" t="s">
        <v>1014</v>
      </c>
      <c r="B373" s="1" t="s">
        <v>1015</v>
      </c>
      <c r="C373" s="1" t="s">
        <v>93</v>
      </c>
      <c r="D373" s="1" t="s">
        <v>39</v>
      </c>
      <c r="E373" s="1" t="n">
        <v>20830</v>
      </c>
      <c r="F373" s="1" t="n">
        <f aca="false">D373-C373</f>
        <v>4</v>
      </c>
      <c r="G373" s="22" t="n">
        <v>3853.5</v>
      </c>
      <c r="H373" s="1" t="n">
        <f aca="false">G373*F373</f>
        <v>15414</v>
      </c>
      <c r="I373" s="13" t="s">
        <v>1016</v>
      </c>
      <c r="J373" s="14" t="n">
        <v>15414</v>
      </c>
      <c r="K373" s="1" t="n">
        <f aca="false">H373-J373</f>
        <v>0</v>
      </c>
      <c r="L373" s="0"/>
    </row>
    <row r="374" s="32" customFormat="true" ht="21.45" hidden="false" customHeight="true" outlineLevel="0" collapsed="false">
      <c r="A374" s="29" t="s">
        <v>1017</v>
      </c>
      <c r="B374" s="29" t="s">
        <v>1018</v>
      </c>
      <c r="C374" s="29" t="s">
        <v>39</v>
      </c>
      <c r="D374" s="29" t="s">
        <v>13</v>
      </c>
      <c r="E374" s="29" t="n">
        <v>6107.5</v>
      </c>
      <c r="F374" s="29" t="n">
        <f aca="false">D374-C374</f>
        <v>1</v>
      </c>
      <c r="G374" s="29" t="n">
        <v>3853.5</v>
      </c>
      <c r="H374" s="29" t="n">
        <f aca="false">G374*F374</f>
        <v>3853.5</v>
      </c>
      <c r="I374" s="30" t="s">
        <v>1019</v>
      </c>
      <c r="J374" s="31" t="n">
        <v>3853.5</v>
      </c>
      <c r="K374" s="1" t="n">
        <f aca="false">H374-J374</f>
        <v>0</v>
      </c>
      <c r="L374" s="29"/>
      <c r="AMI374" s="0"/>
      <c r="AMJ374" s="0"/>
    </row>
    <row r="375" customFormat="false" ht="30.8" hidden="false" customHeight="false" outlineLevel="0" collapsed="false">
      <c r="A375" s="1" t="s">
        <v>1020</v>
      </c>
      <c r="B375" s="1" t="s">
        <v>1018</v>
      </c>
      <c r="C375" s="1" t="s">
        <v>13</v>
      </c>
      <c r="D375" s="1" t="s">
        <v>133</v>
      </c>
      <c r="E375" s="1" t="n">
        <v>13645</v>
      </c>
      <c r="F375" s="1" t="n">
        <f aca="false">D375-C375</f>
        <v>2</v>
      </c>
      <c r="G375" s="22" t="n">
        <v>5743.5</v>
      </c>
      <c r="H375" s="1" t="n">
        <f aca="false">G375*F375</f>
        <v>11487</v>
      </c>
      <c r="I375" s="13" t="s">
        <v>1021</v>
      </c>
      <c r="J375" s="14" t="n">
        <v>11486.8</v>
      </c>
      <c r="K375" s="1" t="n">
        <f aca="false">H375-J375</f>
        <v>0.200000000000728</v>
      </c>
      <c r="L375" s="0"/>
    </row>
    <row r="376" customFormat="false" ht="30.8" hidden="false" customHeight="false" outlineLevel="0" collapsed="false">
      <c r="A376" s="1" t="s">
        <v>1022</v>
      </c>
      <c r="B376" s="1" t="s">
        <v>1023</v>
      </c>
      <c r="C376" s="1" t="s">
        <v>34</v>
      </c>
      <c r="D376" s="1" t="s">
        <v>35</v>
      </c>
      <c r="E376" s="1" t="n">
        <v>29595</v>
      </c>
      <c r="F376" s="1" t="n">
        <f aca="false">D376-C376</f>
        <v>6</v>
      </c>
      <c r="G376" s="22" t="n">
        <v>3853.5</v>
      </c>
      <c r="H376" s="1" t="n">
        <f aca="false">G376*F376</f>
        <v>23121</v>
      </c>
      <c r="I376" s="13" t="s">
        <v>1024</v>
      </c>
      <c r="J376" s="14" t="n">
        <v>23121</v>
      </c>
      <c r="K376" s="1" t="n">
        <f aca="false">H376-J376</f>
        <v>0</v>
      </c>
      <c r="L376" s="0"/>
    </row>
    <row r="377" customFormat="false" ht="15.9" hidden="false" customHeight="false" outlineLevel="0" collapsed="false">
      <c r="A377" s="1" t="s">
        <v>1025</v>
      </c>
      <c r="B377" s="1" t="s">
        <v>1026</v>
      </c>
      <c r="C377" s="1" t="s">
        <v>82</v>
      </c>
      <c r="D377" s="1" t="s">
        <v>86</v>
      </c>
      <c r="E377" s="1" t="n">
        <v>62895</v>
      </c>
      <c r="F377" s="1" t="n">
        <f aca="false">D377-C377</f>
        <v>7</v>
      </c>
      <c r="G377" s="22" t="n">
        <v>4693.5</v>
      </c>
      <c r="H377" s="1" t="n">
        <f aca="false">G377*F377</f>
        <v>32854.5</v>
      </c>
      <c r="I377" s="13" t="s">
        <v>1027</v>
      </c>
      <c r="J377" s="14" t="n">
        <v>32854.5</v>
      </c>
      <c r="K377" s="1" t="n">
        <f aca="false">H377-J377</f>
        <v>0</v>
      </c>
      <c r="L377" s="0"/>
    </row>
    <row r="378" customFormat="false" ht="30.8" hidden="false" customHeight="false" outlineLevel="0" collapsed="false">
      <c r="A378" s="1" t="s">
        <v>1028</v>
      </c>
      <c r="B378" s="1" t="s">
        <v>1029</v>
      </c>
      <c r="C378" s="1" t="s">
        <v>86</v>
      </c>
      <c r="D378" s="1" t="s">
        <v>133</v>
      </c>
      <c r="E378" s="1" t="n">
        <v>6047.5</v>
      </c>
      <c r="F378" s="1" t="n">
        <f aca="false">D378-C378</f>
        <v>1</v>
      </c>
      <c r="G378" s="22" t="n">
        <v>4693.5</v>
      </c>
      <c r="H378" s="1" t="n">
        <f aca="false">G378*F378</f>
        <v>4693.5</v>
      </c>
      <c r="I378" s="13" t="s">
        <v>1030</v>
      </c>
      <c r="J378" s="14" t="n">
        <v>4693.5</v>
      </c>
      <c r="K378" s="1" t="n">
        <f aca="false">H378-J378</f>
        <v>0</v>
      </c>
      <c r="L378" s="0"/>
    </row>
    <row r="379" customFormat="false" ht="30.8" hidden="false" customHeight="false" outlineLevel="0" collapsed="false">
      <c r="A379" s="1" t="s">
        <v>1031</v>
      </c>
      <c r="B379" s="1" t="s">
        <v>1032</v>
      </c>
      <c r="C379" s="1" t="s">
        <v>119</v>
      </c>
      <c r="D379" s="1" t="s">
        <v>39</v>
      </c>
      <c r="E379" s="1" t="n">
        <v>18322.5</v>
      </c>
      <c r="F379" s="1" t="n">
        <f aca="false">D379-C379</f>
        <v>3</v>
      </c>
      <c r="G379" s="22" t="n">
        <v>3853.5</v>
      </c>
      <c r="H379" s="1" t="n">
        <f aca="false">G379*F379</f>
        <v>11560.5</v>
      </c>
      <c r="I379" s="13" t="s">
        <v>1033</v>
      </c>
      <c r="J379" s="14" t="n">
        <v>11560.5</v>
      </c>
      <c r="K379" s="1" t="n">
        <f aca="false">H379-J379</f>
        <v>0</v>
      </c>
      <c r="L379" s="0"/>
    </row>
    <row r="380" customFormat="false" ht="30.8" hidden="false" customHeight="false" outlineLevel="0" collapsed="false">
      <c r="A380" s="1" t="s">
        <v>1034</v>
      </c>
      <c r="B380" s="1" t="s">
        <v>1035</v>
      </c>
      <c r="C380" s="1" t="s">
        <v>75</v>
      </c>
      <c r="D380" s="1" t="s">
        <v>19</v>
      </c>
      <c r="E380" s="1" t="n">
        <v>9865</v>
      </c>
      <c r="F380" s="1" t="n">
        <f aca="false">D380-C380</f>
        <v>2</v>
      </c>
      <c r="G380" s="22" t="n">
        <v>3853.5</v>
      </c>
      <c r="H380" s="1" t="n">
        <f aca="false">G380*F380</f>
        <v>7707</v>
      </c>
      <c r="I380" s="13" t="s">
        <v>1036</v>
      </c>
      <c r="J380" s="14" t="n">
        <v>7707</v>
      </c>
      <c r="K380" s="1" t="n">
        <f aca="false">H380-J380</f>
        <v>0</v>
      </c>
      <c r="L380" s="0"/>
    </row>
    <row r="381" customFormat="false" ht="30.8" hidden="false" customHeight="false" outlineLevel="0" collapsed="false">
      <c r="A381" s="1" t="s">
        <v>1037</v>
      </c>
      <c r="B381" s="1" t="s">
        <v>1038</v>
      </c>
      <c r="C381" s="1" t="s">
        <v>75</v>
      </c>
      <c r="D381" s="1" t="s">
        <v>19</v>
      </c>
      <c r="E381" s="1" t="n">
        <v>9865</v>
      </c>
      <c r="F381" s="1" t="n">
        <f aca="false">D381-C381</f>
        <v>2</v>
      </c>
      <c r="G381" s="22" t="n">
        <v>3853.5</v>
      </c>
      <c r="H381" s="1" t="n">
        <f aca="false">G381*F381</f>
        <v>7707</v>
      </c>
      <c r="I381" s="13" t="s">
        <v>1039</v>
      </c>
      <c r="J381" s="14" t="n">
        <v>7707</v>
      </c>
      <c r="K381" s="1" t="n">
        <f aca="false">H381-J381</f>
        <v>0</v>
      </c>
      <c r="L381" s="0"/>
    </row>
    <row r="382" customFormat="false" ht="30.8" hidden="false" customHeight="false" outlineLevel="0" collapsed="false">
      <c r="A382" s="1" t="s">
        <v>1040</v>
      </c>
      <c r="B382" s="1" t="s">
        <v>1038</v>
      </c>
      <c r="C382" s="1" t="s">
        <v>51</v>
      </c>
      <c r="D382" s="1" t="s">
        <v>14</v>
      </c>
      <c r="E382" s="1" t="n">
        <v>9865</v>
      </c>
      <c r="F382" s="1" t="n">
        <f aca="false">D382-C382</f>
        <v>2</v>
      </c>
      <c r="G382" s="22" t="n">
        <v>3853.5</v>
      </c>
      <c r="H382" s="1" t="n">
        <f aca="false">G382*F382</f>
        <v>7707</v>
      </c>
      <c r="I382" s="13" t="s">
        <v>1041</v>
      </c>
      <c r="J382" s="14" t="n">
        <v>7707</v>
      </c>
      <c r="K382" s="1" t="n">
        <f aca="false">H382-J382</f>
        <v>0</v>
      </c>
      <c r="L382" s="0"/>
    </row>
    <row r="383" customFormat="false" ht="30.8" hidden="false" customHeight="false" outlineLevel="0" collapsed="false">
      <c r="A383" s="1" t="s">
        <v>1042</v>
      </c>
      <c r="B383" s="1" t="s">
        <v>1043</v>
      </c>
      <c r="C383" s="1" t="s">
        <v>75</v>
      </c>
      <c r="D383" s="1" t="s">
        <v>19</v>
      </c>
      <c r="E383" s="1" t="n">
        <v>10965</v>
      </c>
      <c r="F383" s="1" t="n">
        <f aca="false">D383-C383</f>
        <v>2</v>
      </c>
      <c r="G383" s="22" t="n">
        <v>3853.5</v>
      </c>
      <c r="H383" s="1" t="n">
        <f aca="false">G383*F383</f>
        <v>7707</v>
      </c>
      <c r="I383" s="13" t="s">
        <v>1044</v>
      </c>
      <c r="J383" s="14" t="n">
        <v>7707</v>
      </c>
      <c r="K383" s="1" t="n">
        <f aca="false">H383-J383</f>
        <v>0</v>
      </c>
      <c r="L383" s="0"/>
    </row>
    <row r="384" customFormat="false" ht="30.8" hidden="false" customHeight="false" outlineLevel="0" collapsed="false">
      <c r="A384" s="1" t="s">
        <v>1045</v>
      </c>
      <c r="B384" s="1" t="s">
        <v>1046</v>
      </c>
      <c r="C384" s="1" t="s">
        <v>29</v>
      </c>
      <c r="D384" s="1" t="s">
        <v>24</v>
      </c>
      <c r="E384" s="1" t="n">
        <v>14797.5</v>
      </c>
      <c r="F384" s="1" t="n">
        <f aca="false">D384-C384</f>
        <v>3</v>
      </c>
      <c r="G384" s="22" t="n">
        <v>3853.5</v>
      </c>
      <c r="H384" s="1" t="n">
        <f aca="false">G384*F384</f>
        <v>11560.5</v>
      </c>
      <c r="I384" s="13" t="s">
        <v>1047</v>
      </c>
      <c r="J384" s="14" t="n">
        <v>11560.5</v>
      </c>
      <c r="K384" s="1" t="n">
        <f aca="false">H384-J384</f>
        <v>0</v>
      </c>
      <c r="L384" s="0"/>
    </row>
    <row r="385" s="23" customFormat="true" ht="30.8" hidden="false" customHeight="false" outlineLevel="0" collapsed="false">
      <c r="A385" s="1" t="s">
        <v>1048</v>
      </c>
      <c r="B385" s="1" t="s">
        <v>1049</v>
      </c>
      <c r="C385" s="1" t="s">
        <v>63</v>
      </c>
      <c r="D385" s="1" t="s">
        <v>24</v>
      </c>
      <c r="E385" s="1" t="n">
        <v>9865</v>
      </c>
      <c r="F385" s="1" t="n">
        <f aca="false">D385-C385</f>
        <v>2</v>
      </c>
      <c r="G385" s="22" t="n">
        <v>3853.5</v>
      </c>
      <c r="H385" s="1" t="n">
        <f aca="false">G385*F385</f>
        <v>7707</v>
      </c>
      <c r="I385" s="13" t="s">
        <v>1050</v>
      </c>
      <c r="J385" s="14" t="n">
        <v>7707</v>
      </c>
      <c r="K385" s="1" t="n">
        <f aca="false">H385-J385</f>
        <v>0</v>
      </c>
      <c r="L385" s="1"/>
      <c r="M385" s="0"/>
      <c r="N385" s="0"/>
      <c r="O385" s="0"/>
      <c r="P385" s="0"/>
      <c r="Q385" s="0"/>
      <c r="R385" s="0"/>
      <c r="S385" s="0"/>
      <c r="T385" s="0"/>
      <c r="U385" s="0"/>
      <c r="V385" s="0"/>
      <c r="AMI385" s="0"/>
      <c r="AMJ385" s="0"/>
    </row>
    <row r="386" s="23" customFormat="true" ht="15.9" hidden="false" customHeight="false" outlineLevel="0" collapsed="false">
      <c r="A386" s="1" t="s">
        <v>1051</v>
      </c>
      <c r="B386" s="1" t="s">
        <v>1052</v>
      </c>
      <c r="C386" s="1" t="s">
        <v>39</v>
      </c>
      <c r="D386" s="1" t="s">
        <v>13</v>
      </c>
      <c r="E386" s="1" t="n">
        <v>6107.5</v>
      </c>
      <c r="F386" s="1" t="n">
        <f aca="false">D386-C386</f>
        <v>1</v>
      </c>
      <c r="G386" s="22" t="n">
        <v>3853.5</v>
      </c>
      <c r="H386" s="1" t="n">
        <f aca="false">G386*F386</f>
        <v>3853.5</v>
      </c>
      <c r="I386" s="13" t="s">
        <v>1053</v>
      </c>
      <c r="J386" s="14" t="n">
        <v>3853.5</v>
      </c>
      <c r="K386" s="1" t="n">
        <f aca="false">H386-J386</f>
        <v>0</v>
      </c>
      <c r="L386" s="1"/>
      <c r="M386" s="0"/>
      <c r="N386" s="0"/>
      <c r="O386" s="0"/>
      <c r="P386" s="0"/>
      <c r="Q386" s="0"/>
      <c r="R386" s="0"/>
      <c r="S386" s="0"/>
      <c r="T386" s="0"/>
      <c r="U386" s="0"/>
      <c r="V386" s="0"/>
      <c r="AMI386" s="0"/>
      <c r="AMJ386" s="0"/>
    </row>
    <row r="387" customFormat="false" ht="30.8" hidden="false" customHeight="false" outlineLevel="0" collapsed="false">
      <c r="A387" s="22" t="s">
        <v>1054</v>
      </c>
      <c r="B387" s="22" t="s">
        <v>1055</v>
      </c>
      <c r="C387" s="22" t="s">
        <v>58</v>
      </c>
      <c r="D387" s="22" t="s">
        <v>59</v>
      </c>
      <c r="E387" s="22" t="n">
        <v>10415</v>
      </c>
      <c r="F387" s="22" t="n">
        <f aca="false">D387-C387</f>
        <v>2</v>
      </c>
      <c r="G387" s="22" t="n">
        <v>3853.5</v>
      </c>
      <c r="H387" s="22" t="n">
        <f aca="false">G387*F387</f>
        <v>7707</v>
      </c>
      <c r="I387" s="13" t="s">
        <v>1056</v>
      </c>
      <c r="J387" s="14" t="n">
        <v>7707</v>
      </c>
      <c r="K387" s="1" t="n">
        <f aca="false">H387-J387</f>
        <v>0</v>
      </c>
      <c r="L387" s="22"/>
      <c r="M387" s="24"/>
      <c r="N387" s="24"/>
      <c r="O387" s="24"/>
      <c r="P387" s="24"/>
      <c r="Q387" s="24"/>
      <c r="R387" s="24"/>
      <c r="S387" s="24"/>
      <c r="T387" s="24"/>
      <c r="U387" s="24"/>
      <c r="V387" s="24"/>
    </row>
    <row r="388" customFormat="false" ht="15.9" hidden="false" customHeight="false" outlineLevel="0" collapsed="false">
      <c r="A388" s="22" t="s">
        <v>1057</v>
      </c>
      <c r="B388" s="22" t="s">
        <v>1058</v>
      </c>
      <c r="C388" s="22" t="s">
        <v>86</v>
      </c>
      <c r="D388" s="22" t="s">
        <v>207</v>
      </c>
      <c r="E388" s="22" t="n">
        <v>13645</v>
      </c>
      <c r="F388" s="22" t="n">
        <f aca="false">D388-C388</f>
        <v>2</v>
      </c>
      <c r="G388" s="22" t="n">
        <v>5743.5</v>
      </c>
      <c r="H388" s="22" t="n">
        <f aca="false">G388*F388</f>
        <v>11487</v>
      </c>
      <c r="I388" s="13" t="s">
        <v>1059</v>
      </c>
      <c r="J388" s="14" t="n">
        <v>11486.8</v>
      </c>
      <c r="K388" s="1" t="n">
        <f aca="false">H388-J388</f>
        <v>0.200000000000728</v>
      </c>
      <c r="L388" s="22"/>
      <c r="M388" s="24"/>
      <c r="N388" s="24"/>
      <c r="O388" s="24"/>
      <c r="P388" s="24"/>
      <c r="Q388" s="24"/>
      <c r="R388" s="24"/>
      <c r="S388" s="24"/>
      <c r="T388" s="24"/>
      <c r="U388" s="24"/>
      <c r="V388" s="24"/>
    </row>
    <row r="389" customFormat="false" ht="30.8" hidden="false" customHeight="false" outlineLevel="0" collapsed="false">
      <c r="A389" s="22" t="s">
        <v>1060</v>
      </c>
      <c r="B389" s="22" t="s">
        <v>1061</v>
      </c>
      <c r="C389" s="22" t="s">
        <v>13</v>
      </c>
      <c r="D389" s="22" t="s">
        <v>133</v>
      </c>
      <c r="E389" s="22" t="n">
        <v>9865</v>
      </c>
      <c r="F389" s="22" t="n">
        <f aca="false">D389-C389</f>
        <v>2</v>
      </c>
      <c r="G389" s="22" t="n">
        <v>3853.5</v>
      </c>
      <c r="H389" s="22" t="n">
        <f aca="false">G389*F389</f>
        <v>7707</v>
      </c>
      <c r="I389" s="13" t="s">
        <v>1062</v>
      </c>
      <c r="J389" s="14" t="n">
        <v>7707</v>
      </c>
      <c r="K389" s="1" t="n">
        <f aca="false">H389-J389</f>
        <v>0</v>
      </c>
      <c r="L389" s="22"/>
      <c r="M389" s="24"/>
      <c r="N389" s="24"/>
      <c r="O389" s="24"/>
      <c r="P389" s="24"/>
      <c r="Q389" s="24"/>
      <c r="R389" s="24"/>
      <c r="S389" s="24"/>
      <c r="T389" s="24"/>
      <c r="U389" s="24"/>
      <c r="V389" s="24"/>
    </row>
    <row r="390" customFormat="false" ht="30.8" hidden="false" customHeight="false" outlineLevel="0" collapsed="false">
      <c r="A390" s="22" t="s">
        <v>1063</v>
      </c>
      <c r="B390" s="22" t="s">
        <v>1064</v>
      </c>
      <c r="C390" s="22" t="s">
        <v>93</v>
      </c>
      <c r="D390" s="22" t="s">
        <v>119</v>
      </c>
      <c r="E390" s="22" t="n">
        <v>4932.5</v>
      </c>
      <c r="F390" s="22" t="n">
        <f aca="false">D390-C390</f>
        <v>1</v>
      </c>
      <c r="G390" s="22" t="n">
        <v>3853.5</v>
      </c>
      <c r="H390" s="22" t="n">
        <f aca="false">G390*F390</f>
        <v>3853.5</v>
      </c>
      <c r="I390" s="13" t="s">
        <v>1065</v>
      </c>
      <c r="J390" s="14" t="n">
        <v>3853.5</v>
      </c>
      <c r="K390" s="1" t="n">
        <f aca="false">H390-J390</f>
        <v>0</v>
      </c>
      <c r="L390" s="0"/>
    </row>
    <row r="391" s="23" customFormat="true" ht="30.8" hidden="false" customHeight="false" outlineLevel="0" collapsed="false">
      <c r="A391" s="1" t="s">
        <v>1066</v>
      </c>
      <c r="B391" s="1" t="s">
        <v>1067</v>
      </c>
      <c r="C391" s="1" t="s">
        <v>142</v>
      </c>
      <c r="D391" s="1" t="s">
        <v>63</v>
      </c>
      <c r="E391" s="1" t="n">
        <v>12645</v>
      </c>
      <c r="F391" s="1" t="n">
        <f aca="false">D391-C391</f>
        <v>2</v>
      </c>
      <c r="G391" s="22" t="n">
        <v>4693.5</v>
      </c>
      <c r="H391" s="1" t="n">
        <f aca="false">G391*F391</f>
        <v>9387</v>
      </c>
      <c r="I391" s="13" t="s">
        <v>1068</v>
      </c>
      <c r="J391" s="14" t="n">
        <v>9387</v>
      </c>
      <c r="K391" s="1" t="n">
        <f aca="false">H391-J391</f>
        <v>0</v>
      </c>
      <c r="L391" s="1"/>
      <c r="M391" s="0"/>
      <c r="N391" s="0"/>
      <c r="O391" s="0"/>
      <c r="P391" s="0"/>
      <c r="Q391" s="0"/>
      <c r="R391" s="0"/>
      <c r="S391" s="0"/>
      <c r="T391" s="0"/>
      <c r="U391" s="0"/>
      <c r="V391" s="0"/>
      <c r="AMI391" s="0"/>
      <c r="AMJ391" s="0"/>
    </row>
    <row r="392" s="39" customFormat="true" ht="15" hidden="false" customHeight="false" outlineLevel="0" collapsed="false">
      <c r="A392" s="36" t="s">
        <v>1069</v>
      </c>
      <c r="B392" s="36" t="s">
        <v>1070</v>
      </c>
      <c r="C392" s="36" t="s">
        <v>82</v>
      </c>
      <c r="D392" s="36" t="s">
        <v>93</v>
      </c>
      <c r="E392" s="36" t="n">
        <v>4932.5</v>
      </c>
      <c r="F392" s="36" t="n">
        <f aca="false">D392-C392</f>
        <v>1</v>
      </c>
      <c r="G392" s="36" t="n">
        <v>3853.5</v>
      </c>
      <c r="H392" s="36" t="n">
        <f aca="false">G392*F392</f>
        <v>3853.5</v>
      </c>
      <c r="I392" s="37"/>
      <c r="J392" s="38" t="n">
        <v>0</v>
      </c>
      <c r="K392" s="36" t="n">
        <f aca="false">H392-J392</f>
        <v>3853.5</v>
      </c>
      <c r="L392" s="36"/>
    </row>
    <row r="393" customFormat="false" ht="15.9" hidden="false" customHeight="false" outlineLevel="0" collapsed="false">
      <c r="A393" s="22" t="s">
        <v>1071</v>
      </c>
      <c r="B393" s="22" t="s">
        <v>1070</v>
      </c>
      <c r="C393" s="22" t="s">
        <v>93</v>
      </c>
      <c r="D393" s="22" t="s">
        <v>67</v>
      </c>
      <c r="E393" s="22" t="n">
        <v>9865</v>
      </c>
      <c r="F393" s="22" t="n">
        <f aca="false">D393-C393</f>
        <v>2</v>
      </c>
      <c r="G393" s="22" t="n">
        <v>3853.5</v>
      </c>
      <c r="H393" s="22" t="n">
        <f aca="false">G393*F393</f>
        <v>7707</v>
      </c>
      <c r="I393" s="13" t="s">
        <v>1072</v>
      </c>
      <c r="J393" s="14" t="n">
        <v>7707</v>
      </c>
      <c r="K393" s="1" t="n">
        <f aca="false">H393-J393</f>
        <v>0</v>
      </c>
      <c r="L393" s="22"/>
      <c r="M393" s="24"/>
      <c r="N393" s="24"/>
      <c r="O393" s="24"/>
      <c r="P393" s="24"/>
      <c r="Q393" s="24"/>
      <c r="R393" s="24"/>
      <c r="S393" s="24"/>
      <c r="T393" s="24"/>
      <c r="U393" s="24"/>
      <c r="V393" s="24"/>
    </row>
    <row r="394" customFormat="false" ht="15.9" hidden="false" customHeight="false" outlineLevel="0" collapsed="false">
      <c r="A394" s="22" t="s">
        <v>1073</v>
      </c>
      <c r="B394" s="22" t="s">
        <v>1070</v>
      </c>
      <c r="C394" s="22" t="s">
        <v>39</v>
      </c>
      <c r="D394" s="22" t="s">
        <v>13</v>
      </c>
      <c r="E394" s="22" t="n">
        <v>6107.5</v>
      </c>
      <c r="F394" s="22" t="n">
        <f aca="false">D394-C394</f>
        <v>1</v>
      </c>
      <c r="G394" s="22" t="n">
        <v>3853.5</v>
      </c>
      <c r="H394" s="22" t="n">
        <f aca="false">G394*F394</f>
        <v>3853.5</v>
      </c>
      <c r="I394" s="13" t="s">
        <v>1074</v>
      </c>
      <c r="J394" s="14" t="n">
        <v>3853.5</v>
      </c>
      <c r="K394" s="1" t="n">
        <f aca="false">H394-J394</f>
        <v>0</v>
      </c>
      <c r="L394" s="22"/>
      <c r="M394" s="24"/>
      <c r="N394" s="24"/>
      <c r="O394" s="24"/>
      <c r="P394" s="24"/>
      <c r="Q394" s="24"/>
      <c r="R394" s="24"/>
      <c r="S394" s="24"/>
      <c r="T394" s="24"/>
      <c r="U394" s="24"/>
      <c r="V394" s="24"/>
    </row>
    <row r="395" customFormat="false" ht="15.9" hidden="false" customHeight="false" outlineLevel="0" collapsed="false">
      <c r="A395" s="22" t="s">
        <v>1075</v>
      </c>
      <c r="B395" s="22" t="s">
        <v>1070</v>
      </c>
      <c r="C395" s="22" t="s">
        <v>13</v>
      </c>
      <c r="D395" s="22" t="s">
        <v>51</v>
      </c>
      <c r="E395" s="22" t="n">
        <v>19730</v>
      </c>
      <c r="F395" s="22" t="n">
        <f aca="false">D395-C395</f>
        <v>4</v>
      </c>
      <c r="G395" s="22" t="n">
        <v>3853.5</v>
      </c>
      <c r="H395" s="22" t="n">
        <f aca="false">G395*F395</f>
        <v>15414</v>
      </c>
      <c r="I395" s="13" t="s">
        <v>1076</v>
      </c>
      <c r="J395" s="14" t="n">
        <v>15414</v>
      </c>
      <c r="K395" s="1" t="n">
        <f aca="false">H395-J395</f>
        <v>0</v>
      </c>
      <c r="L395" s="22"/>
      <c r="M395" s="24"/>
      <c r="N395" s="24"/>
      <c r="O395" s="24"/>
      <c r="P395" s="24"/>
      <c r="Q395" s="24"/>
      <c r="R395" s="24"/>
      <c r="S395" s="24"/>
      <c r="T395" s="24"/>
      <c r="U395" s="24"/>
      <c r="V395" s="24"/>
    </row>
    <row r="396" customFormat="false" ht="15.9" hidden="false" customHeight="false" outlineLevel="0" collapsed="false">
      <c r="A396" s="22" t="s">
        <v>1077</v>
      </c>
      <c r="B396" s="22" t="s">
        <v>1078</v>
      </c>
      <c r="C396" s="22" t="s">
        <v>150</v>
      </c>
      <c r="D396" s="22" t="s">
        <v>58</v>
      </c>
      <c r="E396" s="22" t="n">
        <v>5772.5</v>
      </c>
      <c r="F396" s="22" t="n">
        <f aca="false">D396-C396</f>
        <v>1</v>
      </c>
      <c r="G396" s="22" t="n">
        <v>4693.5</v>
      </c>
      <c r="H396" s="22" t="n">
        <f aca="false">G396*F396</f>
        <v>4693.5</v>
      </c>
      <c r="I396" s="13" t="s">
        <v>1079</v>
      </c>
      <c r="J396" s="14" t="n">
        <v>4693.5</v>
      </c>
      <c r="K396" s="1" t="n">
        <f aca="false">H396-J396</f>
        <v>0</v>
      </c>
      <c r="L396" s="0"/>
    </row>
    <row r="397" s="23" customFormat="true" ht="30.8" hidden="false" customHeight="false" outlineLevel="0" collapsed="false">
      <c r="A397" s="1" t="s">
        <v>1080</v>
      </c>
      <c r="B397" s="1" t="s">
        <v>1081</v>
      </c>
      <c r="C397" s="1" t="s">
        <v>19</v>
      </c>
      <c r="D397" s="1" t="s">
        <v>82</v>
      </c>
      <c r="E397" s="1" t="n">
        <v>8145</v>
      </c>
      <c r="F397" s="1" t="n">
        <f aca="false">D397-C397</f>
        <v>1</v>
      </c>
      <c r="G397" s="22" t="n">
        <v>3853.5</v>
      </c>
      <c r="H397" s="1" t="n">
        <f aca="false">G397*F397</f>
        <v>3853.5</v>
      </c>
      <c r="I397" s="13" t="s">
        <v>1082</v>
      </c>
      <c r="J397" s="14" t="n">
        <v>3853.5</v>
      </c>
      <c r="K397" s="1" t="n">
        <f aca="false">H397-J397</f>
        <v>0</v>
      </c>
      <c r="L397" s="1"/>
      <c r="M397" s="0"/>
      <c r="N397" s="0"/>
      <c r="O397" s="0"/>
      <c r="P397" s="0"/>
      <c r="Q397" s="0"/>
      <c r="R397" s="0"/>
      <c r="S397" s="0"/>
      <c r="T397" s="0"/>
      <c r="U397" s="0"/>
      <c r="V397" s="0"/>
      <c r="AMI397" s="0"/>
      <c r="AMJ397" s="0"/>
    </row>
    <row r="398" s="49" customFormat="true" ht="29.85" hidden="false" customHeight="false" outlineLevel="0" collapsed="false">
      <c r="A398" s="45" t="s">
        <v>1083</v>
      </c>
      <c r="B398" s="45" t="s">
        <v>1084</v>
      </c>
      <c r="C398" s="45" t="s">
        <v>146</v>
      </c>
      <c r="D398" s="46" t="n">
        <v>42155</v>
      </c>
      <c r="E398" s="45" t="n">
        <v>98650</v>
      </c>
      <c r="F398" s="15" t="n">
        <v>4</v>
      </c>
      <c r="G398" s="45" t="n">
        <v>3853.5</v>
      </c>
      <c r="H398" s="45" t="n">
        <f aca="false">G398*F398</f>
        <v>15414</v>
      </c>
      <c r="I398" s="47" t="s">
        <v>1085</v>
      </c>
      <c r="J398" s="48" t="n">
        <v>15414</v>
      </c>
      <c r="K398" s="15" t="n">
        <f aca="false">H398-J398</f>
        <v>0</v>
      </c>
      <c r="L398" s="45"/>
      <c r="AMI398" s="18"/>
      <c r="AMJ398" s="18"/>
    </row>
    <row r="399" customFormat="false" ht="29.85" hidden="false" customHeight="false" outlineLevel="0" collapsed="false">
      <c r="A399" s="22" t="s">
        <v>1086</v>
      </c>
      <c r="B399" s="22" t="s">
        <v>1087</v>
      </c>
      <c r="C399" s="22" t="s">
        <v>146</v>
      </c>
      <c r="D399" s="22" t="s">
        <v>150</v>
      </c>
      <c r="E399" s="22" t="n">
        <v>4932.5</v>
      </c>
      <c r="F399" s="22" t="n">
        <f aca="false">D399-C399</f>
        <v>1</v>
      </c>
      <c r="G399" s="22" t="n">
        <v>3853.5</v>
      </c>
      <c r="H399" s="22" t="n">
        <f aca="false">G399*F399</f>
        <v>3853.5</v>
      </c>
      <c r="I399" s="13" t="s">
        <v>1088</v>
      </c>
      <c r="J399" s="14" t="n">
        <v>3853.5</v>
      </c>
      <c r="K399" s="1" t="n">
        <f aca="false">H399-J399</f>
        <v>0</v>
      </c>
      <c r="L399" s="0"/>
    </row>
    <row r="400" customFormat="false" ht="30.8" hidden="false" customHeight="false" outlineLevel="0" collapsed="false">
      <c r="A400" s="1" t="s">
        <v>1089</v>
      </c>
      <c r="B400" s="1" t="s">
        <v>1090</v>
      </c>
      <c r="C400" s="1" t="s">
        <v>43</v>
      </c>
      <c r="D400" s="1" t="s">
        <v>47</v>
      </c>
      <c r="E400" s="1" t="n">
        <v>9535</v>
      </c>
      <c r="F400" s="1" t="n">
        <f aca="false">D400-C400</f>
        <v>2</v>
      </c>
      <c r="G400" s="22" t="n">
        <v>3853.5</v>
      </c>
      <c r="H400" s="1" t="n">
        <f aca="false">G400*F400</f>
        <v>7707</v>
      </c>
      <c r="I400" s="13" t="s">
        <v>1091</v>
      </c>
      <c r="J400" s="14" t="n">
        <v>7707</v>
      </c>
      <c r="K400" s="1" t="n">
        <f aca="false">H400-J400</f>
        <v>0</v>
      </c>
      <c r="L400" s="0"/>
    </row>
    <row r="401" customFormat="false" ht="30.8" hidden="false" customHeight="false" outlineLevel="0" collapsed="false">
      <c r="A401" s="1" t="s">
        <v>1092</v>
      </c>
      <c r="B401" s="1" t="s">
        <v>1093</v>
      </c>
      <c r="C401" s="1" t="s">
        <v>43</v>
      </c>
      <c r="D401" s="1" t="s">
        <v>142</v>
      </c>
      <c r="E401" s="1" t="n">
        <v>20028.75</v>
      </c>
      <c r="F401" s="1" t="n">
        <f aca="false">D401-C401</f>
        <v>3</v>
      </c>
      <c r="G401" s="22" t="n">
        <v>3853.5</v>
      </c>
      <c r="H401" s="1" t="n">
        <f aca="false">G401*F401</f>
        <v>11560.5</v>
      </c>
      <c r="I401" s="13" t="s">
        <v>1094</v>
      </c>
      <c r="J401" s="14" t="n">
        <v>11560.5</v>
      </c>
      <c r="K401" s="1" t="n">
        <f aca="false">H401-J401</f>
        <v>0</v>
      </c>
      <c r="L401" s="0"/>
    </row>
    <row r="402" s="23" customFormat="true" ht="15.9" hidden="false" customHeight="false" outlineLevel="0" collapsed="false">
      <c r="A402" s="1" t="s">
        <v>1095</v>
      </c>
      <c r="B402" s="1" t="s">
        <v>1096</v>
      </c>
      <c r="C402" s="1" t="s">
        <v>19</v>
      </c>
      <c r="D402" s="1" t="s">
        <v>13</v>
      </c>
      <c r="E402" s="1" t="n">
        <v>34527.5</v>
      </c>
      <c r="F402" s="1" t="n">
        <f aca="false">D402-C402</f>
        <v>7</v>
      </c>
      <c r="G402" s="22" t="n">
        <v>3853.5</v>
      </c>
      <c r="H402" s="1" t="n">
        <f aca="false">G402*F402</f>
        <v>26974.5</v>
      </c>
      <c r="I402" s="13" t="s">
        <v>1097</v>
      </c>
      <c r="J402" s="14" t="n">
        <v>26974.5</v>
      </c>
      <c r="K402" s="1" t="n">
        <f aca="false">H402-J402</f>
        <v>0</v>
      </c>
      <c r="L402" s="1"/>
      <c r="M402" s="0"/>
      <c r="N402" s="0"/>
      <c r="O402" s="0"/>
      <c r="P402" s="0"/>
      <c r="Q402" s="0"/>
      <c r="R402" s="0"/>
      <c r="S402" s="0"/>
      <c r="T402" s="0"/>
      <c r="U402" s="0"/>
      <c r="V402" s="0"/>
      <c r="AMI402" s="0"/>
      <c r="AMJ402" s="0"/>
    </row>
    <row r="403" customFormat="false" ht="30.8" hidden="false" customHeight="false" outlineLevel="0" collapsed="false">
      <c r="A403" s="1" t="s">
        <v>1098</v>
      </c>
      <c r="B403" s="1" t="s">
        <v>1099</v>
      </c>
      <c r="C403" s="1" t="s">
        <v>14</v>
      </c>
      <c r="D403" s="1" t="s">
        <v>146</v>
      </c>
      <c r="E403" s="1" t="n">
        <v>14797.5</v>
      </c>
      <c r="F403" s="1" t="n">
        <f aca="false">D403-C403</f>
        <v>3</v>
      </c>
      <c r="G403" s="22" t="n">
        <v>3853.5</v>
      </c>
      <c r="H403" s="1" t="n">
        <f aca="false">G403*F403</f>
        <v>11560.5</v>
      </c>
      <c r="I403" s="13" t="s">
        <v>1100</v>
      </c>
      <c r="J403" s="14" t="n">
        <v>11560.5</v>
      </c>
      <c r="K403" s="1" t="n">
        <f aca="false">H403-J403</f>
        <v>0</v>
      </c>
      <c r="L403" s="0"/>
    </row>
    <row r="404" s="23" customFormat="true" ht="30.8" hidden="false" customHeight="false" outlineLevel="0" collapsed="false">
      <c r="A404" s="1" t="s">
        <v>1101</v>
      </c>
      <c r="B404" s="1" t="s">
        <v>1102</v>
      </c>
      <c r="C404" s="1" t="s">
        <v>29</v>
      </c>
      <c r="D404" s="1" t="s">
        <v>75</v>
      </c>
      <c r="E404" s="1" t="n">
        <v>24430</v>
      </c>
      <c r="F404" s="1" t="n">
        <f aca="false">D404-C404</f>
        <v>4</v>
      </c>
      <c r="G404" s="22" t="n">
        <v>3853.5</v>
      </c>
      <c r="H404" s="1" t="n">
        <f aca="false">G404*F404</f>
        <v>15414</v>
      </c>
      <c r="I404" s="13" t="s">
        <v>1103</v>
      </c>
      <c r="J404" s="14" t="n">
        <v>15414</v>
      </c>
      <c r="K404" s="1" t="n">
        <f aca="false">H404-J404</f>
        <v>0</v>
      </c>
      <c r="L404" s="1"/>
      <c r="M404" s="0"/>
      <c r="N404" s="0"/>
      <c r="O404" s="0"/>
      <c r="P404" s="0"/>
      <c r="Q404" s="0"/>
      <c r="R404" s="0"/>
      <c r="S404" s="0"/>
      <c r="T404" s="0"/>
      <c r="U404" s="0"/>
      <c r="V404" s="0"/>
      <c r="AMI404" s="0"/>
      <c r="AMJ404" s="0"/>
    </row>
    <row r="405" customFormat="false" ht="30.8" hidden="false" customHeight="false" outlineLevel="0" collapsed="false">
      <c r="A405" s="22" t="s">
        <v>1104</v>
      </c>
      <c r="B405" s="22" t="s">
        <v>1105</v>
      </c>
      <c r="C405" s="22" t="s">
        <v>58</v>
      </c>
      <c r="D405" s="22" t="s">
        <v>59</v>
      </c>
      <c r="E405" s="22" t="n">
        <v>13645</v>
      </c>
      <c r="F405" s="22" t="n">
        <f aca="false">D405-C405</f>
        <v>2</v>
      </c>
      <c r="G405" s="22" t="n">
        <v>5743.5</v>
      </c>
      <c r="H405" s="22" t="n">
        <f aca="false">G405*F405</f>
        <v>11487</v>
      </c>
      <c r="I405" s="13" t="s">
        <v>1106</v>
      </c>
      <c r="J405" s="14" t="n">
        <v>11486.8</v>
      </c>
      <c r="K405" s="1" t="n">
        <f aca="false">H405-J405</f>
        <v>0.200000000000728</v>
      </c>
      <c r="L405" s="0"/>
    </row>
    <row r="406" customFormat="false" ht="30.8" hidden="false" customHeight="false" outlineLevel="0" collapsed="false">
      <c r="A406" s="1" t="s">
        <v>1107</v>
      </c>
      <c r="B406" s="1" t="s">
        <v>1108</v>
      </c>
      <c r="C406" s="1" t="s">
        <v>74</v>
      </c>
      <c r="D406" s="1" t="s">
        <v>67</v>
      </c>
      <c r="E406" s="1" t="n">
        <v>54580</v>
      </c>
      <c r="F406" s="1" t="n">
        <f aca="false">D406-C406</f>
        <v>8</v>
      </c>
      <c r="G406" s="22" t="n">
        <v>5743.5</v>
      </c>
      <c r="H406" s="1" t="n">
        <f aca="false">G406*F406</f>
        <v>45948</v>
      </c>
      <c r="I406" s="13" t="s">
        <v>1109</v>
      </c>
      <c r="J406" s="14" t="n">
        <v>45947.2</v>
      </c>
      <c r="K406" s="1" t="n">
        <f aca="false">H406-J406</f>
        <v>0.80000000000291</v>
      </c>
      <c r="L406" s="0"/>
    </row>
    <row r="407" s="18" customFormat="true" ht="29.85" hidden="false" customHeight="false" outlineLevel="0" collapsed="false">
      <c r="A407" s="15" t="s">
        <v>1110</v>
      </c>
      <c r="B407" s="15" t="s">
        <v>1111</v>
      </c>
      <c r="C407" s="15" t="s">
        <v>63</v>
      </c>
      <c r="D407" s="15" t="s">
        <v>34</v>
      </c>
      <c r="E407" s="15" t="n">
        <v>28400</v>
      </c>
      <c r="F407" s="15" t="n">
        <f aca="false">D407-C407</f>
        <v>4</v>
      </c>
      <c r="G407" s="15" t="n">
        <v>3670</v>
      </c>
      <c r="H407" s="15" t="n">
        <f aca="false">G407*F407</f>
        <v>14680</v>
      </c>
      <c r="I407" s="16" t="s">
        <v>1112</v>
      </c>
      <c r="J407" s="17" t="n">
        <v>14680</v>
      </c>
      <c r="K407" s="15" t="n">
        <f aca="false">H407-J407</f>
        <v>0</v>
      </c>
    </row>
    <row r="408" customFormat="false" ht="15.9" hidden="false" customHeight="false" outlineLevel="0" collapsed="false">
      <c r="A408" s="1" t="s">
        <v>1113</v>
      </c>
      <c r="B408" s="1" t="s">
        <v>1114</v>
      </c>
      <c r="C408" s="1" t="s">
        <v>43</v>
      </c>
      <c r="D408" s="1" t="s">
        <v>47</v>
      </c>
      <c r="E408" s="1" t="n">
        <v>10415</v>
      </c>
      <c r="F408" s="1" t="n">
        <f aca="false">D408-C408</f>
        <v>2</v>
      </c>
      <c r="G408" s="22" t="n">
        <v>3853.5</v>
      </c>
      <c r="H408" s="1" t="n">
        <f aca="false">G408*F408</f>
        <v>7707</v>
      </c>
      <c r="I408" s="13" t="s">
        <v>1115</v>
      </c>
      <c r="J408" s="14" t="n">
        <v>7707</v>
      </c>
      <c r="K408" s="1" t="n">
        <f aca="false">H408-J408</f>
        <v>0</v>
      </c>
      <c r="L408" s="0"/>
    </row>
    <row r="409" customFormat="false" ht="30.8" hidden="false" customHeight="false" outlineLevel="0" collapsed="false">
      <c r="A409" s="1" t="s">
        <v>1116</v>
      </c>
      <c r="B409" s="1" t="s">
        <v>1117</v>
      </c>
      <c r="C409" s="1" t="s">
        <v>13</v>
      </c>
      <c r="D409" s="1" t="s">
        <v>146</v>
      </c>
      <c r="E409" s="1" t="n">
        <v>54967.5</v>
      </c>
      <c r="F409" s="1" t="n">
        <f aca="false">D409-C409</f>
        <v>9</v>
      </c>
      <c r="G409" s="22" t="n">
        <v>3853.5</v>
      </c>
      <c r="H409" s="1" t="n">
        <f aca="false">G409*F409</f>
        <v>34681.5</v>
      </c>
      <c r="I409" s="13" t="s">
        <v>1118</v>
      </c>
      <c r="J409" s="14" t="n">
        <v>34681.5</v>
      </c>
      <c r="K409" s="1" t="n">
        <f aca="false">H409-J409</f>
        <v>0</v>
      </c>
      <c r="L409" s="0"/>
    </row>
    <row r="410" customFormat="false" ht="15.9" hidden="false" customHeight="false" outlineLevel="0" collapsed="false">
      <c r="A410" s="1" t="s">
        <v>1119</v>
      </c>
      <c r="B410" s="1" t="s">
        <v>1120</v>
      </c>
      <c r="C410" s="1" t="s">
        <v>39</v>
      </c>
      <c r="D410" s="1" t="s">
        <v>133</v>
      </c>
      <c r="E410" s="1" t="n">
        <v>18322.5</v>
      </c>
      <c r="F410" s="1" t="n">
        <f aca="false">D410-C410</f>
        <v>3</v>
      </c>
      <c r="G410" s="22" t="n">
        <v>3853.5</v>
      </c>
      <c r="H410" s="1" t="n">
        <f aca="false">G410*F410</f>
        <v>11560.5</v>
      </c>
      <c r="I410" s="13" t="s">
        <v>1121</v>
      </c>
      <c r="J410" s="14" t="n">
        <v>11560.5</v>
      </c>
      <c r="K410" s="1" t="n">
        <f aca="false">H410-J410</f>
        <v>0</v>
      </c>
      <c r="L410" s="0"/>
    </row>
    <row r="411" s="23" customFormat="true" ht="30.8" hidden="false" customHeight="false" outlineLevel="0" collapsed="false">
      <c r="A411" s="1" t="s">
        <v>1122</v>
      </c>
      <c r="B411" s="1" t="s">
        <v>1123</v>
      </c>
      <c r="C411" s="1" t="s">
        <v>51</v>
      </c>
      <c r="D411" s="1" t="s">
        <v>14</v>
      </c>
      <c r="E411" s="1" t="n">
        <v>14565</v>
      </c>
      <c r="F411" s="1" t="n">
        <f aca="false">D411-C411</f>
        <v>2</v>
      </c>
      <c r="G411" s="22" t="n">
        <v>3853.5</v>
      </c>
      <c r="H411" s="1" t="n">
        <f aca="false">G411*F411</f>
        <v>7707</v>
      </c>
      <c r="I411" s="13" t="s">
        <v>1124</v>
      </c>
      <c r="J411" s="14" t="n">
        <v>7707</v>
      </c>
      <c r="K411" s="1" t="n">
        <f aca="false">H411-J411</f>
        <v>0</v>
      </c>
      <c r="L411" s="1"/>
      <c r="M411" s="0"/>
      <c r="N411" s="0"/>
      <c r="O411" s="0"/>
      <c r="P411" s="0"/>
      <c r="Q411" s="0"/>
      <c r="R411" s="0"/>
      <c r="S411" s="0"/>
      <c r="T411" s="0"/>
      <c r="U411" s="0"/>
      <c r="V411" s="0"/>
      <c r="AMI411" s="0"/>
      <c r="AMJ411" s="0"/>
    </row>
    <row r="412" customFormat="false" ht="30.8" hidden="false" customHeight="false" outlineLevel="0" collapsed="false">
      <c r="A412" s="1" t="s">
        <v>1125</v>
      </c>
      <c r="B412" s="1" t="s">
        <v>1126</v>
      </c>
      <c r="C412" s="1" t="s">
        <v>63</v>
      </c>
      <c r="D412" s="1" t="s">
        <v>24</v>
      </c>
      <c r="E412" s="1" t="n">
        <v>9865</v>
      </c>
      <c r="F412" s="1" t="n">
        <f aca="false">D412-C412</f>
        <v>2</v>
      </c>
      <c r="G412" s="22" t="n">
        <v>3853.5</v>
      </c>
      <c r="H412" s="1" t="n">
        <f aca="false">G412*F412</f>
        <v>7707</v>
      </c>
      <c r="I412" s="13" t="s">
        <v>1127</v>
      </c>
      <c r="J412" s="14" t="n">
        <v>7707</v>
      </c>
      <c r="K412" s="1" t="n">
        <f aca="false">H412-J412</f>
        <v>0</v>
      </c>
      <c r="L412" s="0"/>
    </row>
    <row r="413" s="23" customFormat="true" ht="15.9" hidden="false" customHeight="false" outlineLevel="0" collapsed="false">
      <c r="A413" s="1" t="s">
        <v>1128</v>
      </c>
      <c r="B413" s="1" t="s">
        <v>1129</v>
      </c>
      <c r="C413" s="1" t="s">
        <v>146</v>
      </c>
      <c r="D413" s="1" t="s">
        <v>58</v>
      </c>
      <c r="E413" s="1" t="n">
        <v>10965</v>
      </c>
      <c r="F413" s="1" t="n">
        <f aca="false">D413-C413</f>
        <v>2</v>
      </c>
      <c r="G413" s="22" t="n">
        <v>3853.5</v>
      </c>
      <c r="H413" s="1" t="n">
        <f aca="false">G413*F413</f>
        <v>7707</v>
      </c>
      <c r="I413" s="13" t="s">
        <v>1130</v>
      </c>
      <c r="J413" s="14" t="n">
        <v>7707</v>
      </c>
      <c r="K413" s="1" t="n">
        <f aca="false">H413-J413</f>
        <v>0</v>
      </c>
      <c r="L413" s="1"/>
      <c r="M413" s="0"/>
      <c r="N413" s="0"/>
      <c r="O413" s="0"/>
      <c r="P413" s="0"/>
      <c r="Q413" s="0"/>
      <c r="R413" s="0"/>
      <c r="S413" s="0"/>
      <c r="T413" s="0"/>
      <c r="U413" s="0"/>
      <c r="V413" s="0"/>
      <c r="AMI413" s="0"/>
      <c r="AMJ413" s="0"/>
    </row>
    <row r="414" customFormat="false" ht="30.8" hidden="false" customHeight="false" outlineLevel="0" collapsed="false">
      <c r="A414" s="22" t="s">
        <v>1131</v>
      </c>
      <c r="B414" s="22" t="s">
        <v>1132</v>
      </c>
      <c r="C414" s="22" t="s">
        <v>180</v>
      </c>
      <c r="D414" s="22" t="s">
        <v>150</v>
      </c>
      <c r="E414" s="22" t="n">
        <v>14565</v>
      </c>
      <c r="F414" s="22" t="n">
        <f aca="false">D414-C414</f>
        <v>2</v>
      </c>
      <c r="G414" s="22" t="n">
        <v>3853.5</v>
      </c>
      <c r="H414" s="22" t="n">
        <f aca="false">G414*F414</f>
        <v>7707</v>
      </c>
      <c r="I414" s="13" t="s">
        <v>1133</v>
      </c>
      <c r="J414" s="14" t="n">
        <v>7707</v>
      </c>
      <c r="K414" s="1" t="n">
        <f aca="false">H414-J414</f>
        <v>0</v>
      </c>
      <c r="L414" s="0"/>
    </row>
    <row r="415" s="23" customFormat="true" ht="30.8" hidden="false" customHeight="false" outlineLevel="0" collapsed="false">
      <c r="A415" s="1" t="s">
        <v>1134</v>
      </c>
      <c r="B415" s="1" t="s">
        <v>1135</v>
      </c>
      <c r="C415" s="1" t="s">
        <v>51</v>
      </c>
      <c r="D415" s="1" t="s">
        <v>150</v>
      </c>
      <c r="E415" s="1" t="n">
        <v>29595</v>
      </c>
      <c r="F415" s="1" t="n">
        <f aca="false">D415-C415</f>
        <v>6</v>
      </c>
      <c r="G415" s="22" t="n">
        <v>3853.5</v>
      </c>
      <c r="H415" s="1" t="n">
        <f aca="false">G415*F415</f>
        <v>23121</v>
      </c>
      <c r="I415" s="13" t="s">
        <v>1136</v>
      </c>
      <c r="J415" s="14" t="n">
        <v>23121</v>
      </c>
      <c r="K415" s="1" t="n">
        <f aca="false">H415-J415</f>
        <v>0</v>
      </c>
      <c r="L415" s="1"/>
      <c r="M415" s="0"/>
      <c r="N415" s="0"/>
      <c r="O415" s="0"/>
      <c r="P415" s="0"/>
      <c r="Q415" s="0"/>
      <c r="R415" s="0"/>
      <c r="S415" s="0"/>
      <c r="T415" s="0"/>
      <c r="U415" s="0"/>
      <c r="V415" s="0"/>
      <c r="AMI415" s="0"/>
      <c r="AMJ415" s="0"/>
    </row>
    <row r="416" customFormat="false" ht="30.8" hidden="false" customHeight="false" outlineLevel="0" collapsed="false">
      <c r="A416" s="1" t="s">
        <v>1137</v>
      </c>
      <c r="B416" s="1" t="s">
        <v>1138</v>
      </c>
      <c r="C416" s="1" t="s">
        <v>20</v>
      </c>
      <c r="D416" s="1" t="s">
        <v>180</v>
      </c>
      <c r="E416" s="1" t="n">
        <v>6047.5</v>
      </c>
      <c r="F416" s="1" t="n">
        <f aca="false">D416-C416</f>
        <v>1</v>
      </c>
      <c r="G416" s="22" t="n">
        <v>4693.5</v>
      </c>
      <c r="H416" s="1" t="n">
        <f aca="false">G416*F416</f>
        <v>4693.5</v>
      </c>
      <c r="I416" s="13" t="s">
        <v>1139</v>
      </c>
      <c r="J416" s="14" t="n">
        <v>4693.5</v>
      </c>
      <c r="K416" s="1" t="n">
        <f aca="false">H416-J416</f>
        <v>0</v>
      </c>
      <c r="L416" s="0"/>
    </row>
    <row r="417" customFormat="false" ht="30.8" hidden="false" customHeight="false" outlineLevel="0" collapsed="false">
      <c r="A417" s="1" t="s">
        <v>1140</v>
      </c>
      <c r="B417" s="1" t="s">
        <v>1141</v>
      </c>
      <c r="C417" s="1" t="s">
        <v>20</v>
      </c>
      <c r="D417" s="1" t="s">
        <v>180</v>
      </c>
      <c r="E417" s="1" t="n">
        <v>4932.5</v>
      </c>
      <c r="F417" s="1" t="n">
        <f aca="false">D417-C417</f>
        <v>1</v>
      </c>
      <c r="G417" s="22" t="n">
        <v>3853.5</v>
      </c>
      <c r="H417" s="1" t="n">
        <f aca="false">G417*F417</f>
        <v>3853.5</v>
      </c>
      <c r="I417" s="13" t="s">
        <v>1142</v>
      </c>
      <c r="J417" s="14" t="n">
        <v>3853.5</v>
      </c>
      <c r="K417" s="1" t="n">
        <f aca="false">H417-J417</f>
        <v>0</v>
      </c>
      <c r="L417" s="0"/>
    </row>
    <row r="418" s="23" customFormat="true" ht="15.9" hidden="false" customHeight="false" outlineLevel="0" collapsed="false">
      <c r="A418" s="1" t="s">
        <v>1143</v>
      </c>
      <c r="B418" s="1" t="s">
        <v>1144</v>
      </c>
      <c r="C418" s="1" t="s">
        <v>75</v>
      </c>
      <c r="D418" s="1" t="s">
        <v>39</v>
      </c>
      <c r="E418" s="1" t="n">
        <v>48860</v>
      </c>
      <c r="F418" s="1" t="n">
        <f aca="false">D418-C418</f>
        <v>8</v>
      </c>
      <c r="G418" s="22" t="n">
        <v>3853.5</v>
      </c>
      <c r="H418" s="1" t="n">
        <f aca="false">G418*F418</f>
        <v>30828</v>
      </c>
      <c r="I418" s="13" t="s">
        <v>1145</v>
      </c>
      <c r="J418" s="14" t="n">
        <v>30828</v>
      </c>
      <c r="K418" s="1" t="n">
        <f aca="false">H418-J418</f>
        <v>0</v>
      </c>
      <c r="L418" s="1"/>
      <c r="M418" s="0"/>
      <c r="N418" s="0"/>
      <c r="O418" s="0"/>
      <c r="P418" s="0"/>
      <c r="Q418" s="0"/>
      <c r="R418" s="0"/>
      <c r="S418" s="0"/>
      <c r="T418" s="0"/>
      <c r="U418" s="0"/>
      <c r="V418" s="0"/>
      <c r="AMI418" s="0"/>
      <c r="AMJ418" s="0"/>
    </row>
    <row r="419" customFormat="false" ht="15.9" hidden="false" customHeight="false" outlineLevel="0" collapsed="false">
      <c r="A419" s="22" t="s">
        <v>1146</v>
      </c>
      <c r="B419" s="22" t="s">
        <v>1147</v>
      </c>
      <c r="C419" s="22" t="s">
        <v>43</v>
      </c>
      <c r="D419" s="22" t="s">
        <v>142</v>
      </c>
      <c r="E419" s="22" t="n">
        <v>16777.5</v>
      </c>
      <c r="F419" s="22" t="n">
        <f aca="false">D419-C419</f>
        <v>3</v>
      </c>
      <c r="G419" s="22" t="n">
        <v>3853.5</v>
      </c>
      <c r="H419" s="22" t="n">
        <f aca="false">G419*F419</f>
        <v>11560.5</v>
      </c>
      <c r="I419" s="13" t="s">
        <v>1148</v>
      </c>
      <c r="J419" s="14" t="n">
        <v>11560.5</v>
      </c>
      <c r="K419" s="1" t="n">
        <f aca="false">H419-J419</f>
        <v>0</v>
      </c>
      <c r="L419" s="0"/>
    </row>
    <row r="420" s="18" customFormat="true" ht="29.85" hidden="false" customHeight="false" outlineLevel="0" collapsed="false">
      <c r="A420" s="15" t="s">
        <v>1149</v>
      </c>
      <c r="B420" s="15" t="s">
        <v>1150</v>
      </c>
      <c r="C420" s="15" t="s">
        <v>43</v>
      </c>
      <c r="D420" s="15" t="s">
        <v>47</v>
      </c>
      <c r="E420" s="15" t="n">
        <v>9865</v>
      </c>
      <c r="F420" s="15" t="n">
        <f aca="false">D420-C420</f>
        <v>2</v>
      </c>
      <c r="G420" s="15" t="n">
        <v>3853.5</v>
      </c>
      <c r="H420" s="15" t="n">
        <v>7707</v>
      </c>
      <c r="I420" s="16" t="s">
        <v>1151</v>
      </c>
      <c r="J420" s="17" t="n">
        <v>7707</v>
      </c>
      <c r="K420" s="15" t="n">
        <f aca="false">H420-J420</f>
        <v>0</v>
      </c>
      <c r="L420" s="18" t="s">
        <v>1152</v>
      </c>
    </row>
    <row r="421" customFormat="false" ht="30.8" hidden="false" customHeight="false" outlineLevel="0" collapsed="false">
      <c r="A421" s="1" t="s">
        <v>1153</v>
      </c>
      <c r="B421" s="1" t="s">
        <v>1154</v>
      </c>
      <c r="C421" s="1" t="s">
        <v>35</v>
      </c>
      <c r="D421" s="1" t="s">
        <v>39</v>
      </c>
      <c r="E421" s="1" t="n">
        <v>4932.5</v>
      </c>
      <c r="F421" s="1" t="n">
        <f aca="false">D421-C421</f>
        <v>1</v>
      </c>
      <c r="G421" s="22" t="n">
        <v>3853.5</v>
      </c>
      <c r="H421" s="1" t="n">
        <f aca="false">G421*F421</f>
        <v>3853.5</v>
      </c>
      <c r="I421" s="13" t="s">
        <v>1155</v>
      </c>
      <c r="J421" s="14" t="n">
        <v>3853.5</v>
      </c>
      <c r="K421" s="1" t="n">
        <f aca="false">H421-J421</f>
        <v>0</v>
      </c>
      <c r="L421" s="0"/>
    </row>
    <row r="422" s="12" customFormat="true" ht="29.85" hidden="false" customHeight="false" outlineLevel="0" collapsed="false">
      <c r="A422" s="7" t="s">
        <v>1156</v>
      </c>
      <c r="B422" s="11" t="s">
        <v>1157</v>
      </c>
      <c r="C422" s="11" t="s">
        <v>34</v>
      </c>
      <c r="D422" s="11" t="s">
        <v>35</v>
      </c>
      <c r="E422" s="11" t="n">
        <v>59190</v>
      </c>
      <c r="F422" s="11" t="n">
        <f aca="false">D422-C422</f>
        <v>6</v>
      </c>
      <c r="G422" s="8" t="n">
        <v>3853.5</v>
      </c>
      <c r="H422" s="11" t="n">
        <f aca="false">(G422*F422)*2</f>
        <v>46242</v>
      </c>
      <c r="I422" s="9" t="s">
        <v>1158</v>
      </c>
      <c r="J422" s="10" t="n">
        <v>23121</v>
      </c>
      <c r="K422" s="11" t="n">
        <f aca="false">H422-J422-J423</f>
        <v>0</v>
      </c>
      <c r="L422" s="11"/>
    </row>
    <row r="423" s="12" customFormat="true" ht="29.85" hidden="false" customHeight="false" outlineLevel="0" collapsed="false">
      <c r="A423" s="7"/>
      <c r="B423" s="11"/>
      <c r="C423" s="11"/>
      <c r="D423" s="11"/>
      <c r="E423" s="11"/>
      <c r="F423" s="11"/>
      <c r="G423" s="8"/>
      <c r="H423" s="11"/>
      <c r="I423" s="9" t="s">
        <v>1159</v>
      </c>
      <c r="J423" s="10" t="n">
        <v>23121</v>
      </c>
      <c r="K423" s="11" t="n">
        <v>0</v>
      </c>
      <c r="L423" s="11"/>
    </row>
    <row r="424" customFormat="false" ht="30.8" hidden="false" customHeight="false" outlineLevel="0" collapsed="false">
      <c r="A424" s="22" t="s">
        <v>1160</v>
      </c>
      <c r="B424" s="22" t="s">
        <v>1161</v>
      </c>
      <c r="C424" s="22" t="s">
        <v>86</v>
      </c>
      <c r="D424" s="22" t="s">
        <v>207</v>
      </c>
      <c r="E424" s="22" t="n">
        <v>9865</v>
      </c>
      <c r="F424" s="22" t="n">
        <f aca="false">D424-C424</f>
        <v>2</v>
      </c>
      <c r="G424" s="22" t="n">
        <v>3853.5</v>
      </c>
      <c r="H424" s="22" t="n">
        <f aca="false">G424*F424</f>
        <v>7707</v>
      </c>
      <c r="I424" s="13" t="s">
        <v>1162</v>
      </c>
      <c r="J424" s="14" t="n">
        <v>7707</v>
      </c>
      <c r="K424" s="1" t="n">
        <f aca="false">H424-J424</f>
        <v>0</v>
      </c>
      <c r="L424" s="0"/>
    </row>
    <row r="425" customFormat="false" ht="30.8" hidden="false" customHeight="false" outlineLevel="0" collapsed="false">
      <c r="A425" s="1" t="s">
        <v>1163</v>
      </c>
      <c r="B425" s="1" t="s">
        <v>1164</v>
      </c>
      <c r="C425" s="1" t="s">
        <v>146</v>
      </c>
      <c r="D425" s="1" t="s">
        <v>150</v>
      </c>
      <c r="E425" s="1" t="n">
        <v>4932.5</v>
      </c>
      <c r="F425" s="1" t="n">
        <f aca="false">D425-C425</f>
        <v>1</v>
      </c>
      <c r="G425" s="22" t="n">
        <v>3853.5</v>
      </c>
      <c r="H425" s="1" t="n">
        <f aca="false">G425*F425</f>
        <v>3853.5</v>
      </c>
      <c r="I425" s="13" t="s">
        <v>1165</v>
      </c>
      <c r="J425" s="14" t="n">
        <v>3853.5</v>
      </c>
      <c r="K425" s="1" t="n">
        <f aca="false">H425-J425</f>
        <v>0</v>
      </c>
      <c r="L425" s="0"/>
    </row>
    <row r="426" s="23" customFormat="true" ht="30.8" hidden="false" customHeight="false" outlineLevel="0" collapsed="false">
      <c r="A426" s="1" t="s">
        <v>1166</v>
      </c>
      <c r="B426" s="1" t="s">
        <v>1164</v>
      </c>
      <c r="C426" s="1" t="s">
        <v>150</v>
      </c>
      <c r="D426" s="1" t="s">
        <v>58</v>
      </c>
      <c r="E426" s="1" t="n">
        <v>4932.5</v>
      </c>
      <c r="F426" s="1" t="n">
        <f aca="false">D426-C426</f>
        <v>1</v>
      </c>
      <c r="G426" s="22" t="n">
        <v>3853.5</v>
      </c>
      <c r="H426" s="1" t="n">
        <f aca="false">G426*F426</f>
        <v>3853.5</v>
      </c>
      <c r="I426" s="13" t="s">
        <v>1167</v>
      </c>
      <c r="J426" s="14" t="n">
        <v>3853.5</v>
      </c>
      <c r="K426" s="1" t="n">
        <f aca="false">H426-J426</f>
        <v>0</v>
      </c>
      <c r="L426" s="1"/>
      <c r="M426" s="0"/>
      <c r="N426" s="0"/>
      <c r="O426" s="0"/>
      <c r="P426" s="0"/>
      <c r="Q426" s="0"/>
      <c r="R426" s="0"/>
      <c r="S426" s="0"/>
      <c r="T426" s="0"/>
      <c r="U426" s="0"/>
      <c r="V426" s="0"/>
      <c r="AMI426" s="0"/>
      <c r="AMJ426" s="0"/>
    </row>
    <row r="427" customFormat="false" ht="30.8" hidden="false" customHeight="false" outlineLevel="0" collapsed="false">
      <c r="A427" s="1" t="s">
        <v>1168</v>
      </c>
      <c r="B427" s="1" t="s">
        <v>1169</v>
      </c>
      <c r="C427" s="1" t="s">
        <v>67</v>
      </c>
      <c r="D427" s="1" t="s">
        <v>39</v>
      </c>
      <c r="E427" s="1" t="n">
        <v>10635</v>
      </c>
      <c r="F427" s="1" t="n">
        <f aca="false">D427-C427</f>
        <v>2</v>
      </c>
      <c r="G427" s="22" t="n">
        <v>3853.5</v>
      </c>
      <c r="H427" s="1" t="n">
        <f aca="false">G427*F427</f>
        <v>7707</v>
      </c>
      <c r="I427" s="13" t="s">
        <v>1170</v>
      </c>
      <c r="J427" s="14" t="n">
        <v>7707</v>
      </c>
      <c r="K427" s="1" t="n">
        <f aca="false">H427-J427</f>
        <v>0</v>
      </c>
      <c r="L427" s="0"/>
    </row>
    <row r="428" s="12" customFormat="true" ht="29.85" hidden="false" customHeight="false" outlineLevel="0" collapsed="false">
      <c r="A428" s="7" t="s">
        <v>1171</v>
      </c>
      <c r="B428" s="11" t="s">
        <v>1169</v>
      </c>
      <c r="C428" s="11" t="s">
        <v>14</v>
      </c>
      <c r="D428" s="11" t="s">
        <v>180</v>
      </c>
      <c r="E428" s="11" t="n">
        <v>19730</v>
      </c>
      <c r="F428" s="11" t="n">
        <f aca="false">D428-C428</f>
        <v>2</v>
      </c>
      <c r="G428" s="8" t="n">
        <v>3853.5</v>
      </c>
      <c r="H428" s="11" t="n">
        <f aca="false">(G428*F428)*2</f>
        <v>15414</v>
      </c>
      <c r="I428" s="9" t="s">
        <v>1172</v>
      </c>
      <c r="J428" s="10" t="n">
        <v>7707</v>
      </c>
      <c r="K428" s="11" t="n">
        <f aca="false">H428-J428-J429</f>
        <v>0</v>
      </c>
      <c r="L428" s="11"/>
    </row>
    <row r="429" s="12" customFormat="true" ht="29.85" hidden="false" customHeight="false" outlineLevel="0" collapsed="false">
      <c r="A429" s="7"/>
      <c r="B429" s="11"/>
      <c r="C429" s="11"/>
      <c r="D429" s="11"/>
      <c r="E429" s="11"/>
      <c r="F429" s="11"/>
      <c r="G429" s="8"/>
      <c r="H429" s="11"/>
      <c r="I429" s="9" t="s">
        <v>1173</v>
      </c>
      <c r="J429" s="10" t="n">
        <v>7707</v>
      </c>
      <c r="K429" s="11" t="n">
        <v>0</v>
      </c>
      <c r="L429" s="11"/>
    </row>
    <row r="430" customFormat="false" ht="30.8" hidden="false" customHeight="false" outlineLevel="0" collapsed="false">
      <c r="A430" s="1" t="s">
        <v>1174</v>
      </c>
      <c r="B430" s="1" t="s">
        <v>1175</v>
      </c>
      <c r="C430" s="1" t="s">
        <v>35</v>
      </c>
      <c r="D430" s="1" t="s">
        <v>112</v>
      </c>
      <c r="E430" s="1" t="n">
        <v>34527.5</v>
      </c>
      <c r="F430" s="1" t="n">
        <f aca="false">D430-C430</f>
        <v>7</v>
      </c>
      <c r="G430" s="22" t="n">
        <v>3853.5</v>
      </c>
      <c r="H430" s="1" t="n">
        <f aca="false">G430*F430</f>
        <v>26974.5</v>
      </c>
      <c r="I430" s="13" t="s">
        <v>1176</v>
      </c>
      <c r="J430" s="14" t="n">
        <v>26974.5</v>
      </c>
      <c r="K430" s="1" t="n">
        <f aca="false">H430-J430</f>
        <v>0</v>
      </c>
      <c r="L430" s="0"/>
    </row>
    <row r="431" customFormat="false" ht="30.8" hidden="false" customHeight="false" outlineLevel="0" collapsed="false">
      <c r="A431" s="1" t="s">
        <v>1177</v>
      </c>
      <c r="B431" s="1" t="s">
        <v>1178</v>
      </c>
      <c r="C431" s="1" t="s">
        <v>19</v>
      </c>
      <c r="D431" s="1" t="s">
        <v>39</v>
      </c>
      <c r="E431" s="1" t="n">
        <v>40935</v>
      </c>
      <c r="F431" s="1" t="n">
        <f aca="false">D431-C431</f>
        <v>6</v>
      </c>
      <c r="G431" s="22" t="n">
        <v>5743.5</v>
      </c>
      <c r="H431" s="1" t="n">
        <f aca="false">G431*F431</f>
        <v>34461</v>
      </c>
      <c r="I431" s="13" t="s">
        <v>1179</v>
      </c>
      <c r="J431" s="14" t="n">
        <v>34460.4</v>
      </c>
      <c r="K431" s="1" t="n">
        <f aca="false">H431-J431</f>
        <v>0.599999999998545</v>
      </c>
      <c r="L431" s="0"/>
    </row>
    <row r="432" customFormat="false" ht="30.8" hidden="false" customHeight="false" outlineLevel="0" collapsed="false">
      <c r="A432" s="1" t="s">
        <v>1180</v>
      </c>
      <c r="B432" s="1" t="s">
        <v>1181</v>
      </c>
      <c r="C432" s="1" t="s">
        <v>39</v>
      </c>
      <c r="D432" s="1" t="s">
        <v>13</v>
      </c>
      <c r="E432" s="1" t="n">
        <v>6822.5</v>
      </c>
      <c r="F432" s="1" t="n">
        <f aca="false">D432-C432</f>
        <v>1</v>
      </c>
      <c r="G432" s="22" t="n">
        <v>5743.5</v>
      </c>
      <c r="H432" s="1" t="n">
        <f aca="false">G432*F432</f>
        <v>5743.5</v>
      </c>
      <c r="I432" s="13" t="s">
        <v>1182</v>
      </c>
      <c r="J432" s="14" t="n">
        <v>5743.4</v>
      </c>
      <c r="K432" s="1" t="n">
        <f aca="false">H432-J432</f>
        <v>0.100000000000364</v>
      </c>
      <c r="L432" s="0"/>
    </row>
    <row r="433" s="12" customFormat="true" ht="29.85" hidden="false" customHeight="false" outlineLevel="0" collapsed="false">
      <c r="A433" s="7" t="s">
        <v>1183</v>
      </c>
      <c r="B433" s="11" t="s">
        <v>1184</v>
      </c>
      <c r="C433" s="11" t="s">
        <v>34</v>
      </c>
      <c r="D433" s="11" t="s">
        <v>19</v>
      </c>
      <c r="E433" s="11" t="n">
        <v>9865</v>
      </c>
      <c r="F433" s="11" t="n">
        <f aca="false">D433-C433</f>
        <v>1</v>
      </c>
      <c r="G433" s="8" t="n">
        <v>3853.5</v>
      </c>
      <c r="H433" s="11" t="n">
        <f aca="false">(G433*F433)*2</f>
        <v>7707</v>
      </c>
      <c r="I433" s="9" t="s">
        <v>1185</v>
      </c>
      <c r="J433" s="10" t="n">
        <v>3853.5</v>
      </c>
      <c r="K433" s="11" t="n">
        <f aca="false">H433-J433-J434</f>
        <v>0</v>
      </c>
      <c r="L433" s="11"/>
    </row>
    <row r="434" s="12" customFormat="true" ht="29.85" hidden="false" customHeight="false" outlineLevel="0" collapsed="false">
      <c r="A434" s="7"/>
      <c r="B434" s="11"/>
      <c r="C434" s="11"/>
      <c r="D434" s="11"/>
      <c r="E434" s="11"/>
      <c r="F434" s="11"/>
      <c r="G434" s="8"/>
      <c r="H434" s="11"/>
      <c r="I434" s="9" t="s">
        <v>1186</v>
      </c>
      <c r="J434" s="10" t="n">
        <v>3853.5</v>
      </c>
      <c r="K434" s="11" t="n">
        <v>0</v>
      </c>
      <c r="L434" s="11"/>
    </row>
    <row r="435" customFormat="false" ht="15.9" hidden="false" customHeight="false" outlineLevel="0" collapsed="false">
      <c r="A435" s="1" t="s">
        <v>1187</v>
      </c>
      <c r="B435" s="1" t="s">
        <v>1188</v>
      </c>
      <c r="C435" s="1" t="s">
        <v>133</v>
      </c>
      <c r="D435" s="1" t="s">
        <v>20</v>
      </c>
      <c r="E435" s="1" t="n">
        <v>28862.5</v>
      </c>
      <c r="F435" s="1" t="n">
        <f aca="false">D435-C435</f>
        <v>5</v>
      </c>
      <c r="G435" s="22" t="n">
        <v>4693.5</v>
      </c>
      <c r="H435" s="1" t="n">
        <f aca="false">G435*F435</f>
        <v>23467.5</v>
      </c>
      <c r="I435" s="13" t="s">
        <v>1189</v>
      </c>
      <c r="J435" s="14" t="n">
        <v>23467.5</v>
      </c>
      <c r="K435" s="1" t="n">
        <f aca="false">H435-J435</f>
        <v>0</v>
      </c>
      <c r="L435" s="0"/>
    </row>
    <row r="436" s="23" customFormat="true" ht="30.8" hidden="false" customHeight="false" outlineLevel="0" collapsed="false">
      <c r="A436" s="1" t="s">
        <v>1190</v>
      </c>
      <c r="B436" s="1" t="s">
        <v>1191</v>
      </c>
      <c r="C436" s="1" t="s">
        <v>86</v>
      </c>
      <c r="D436" s="1" t="s">
        <v>51</v>
      </c>
      <c r="E436" s="1" t="n">
        <v>14797.5</v>
      </c>
      <c r="F436" s="1" t="n">
        <f aca="false">D436-C436</f>
        <v>3</v>
      </c>
      <c r="G436" s="22" t="n">
        <v>3853.5</v>
      </c>
      <c r="H436" s="1" t="n">
        <f aca="false">G436*F436</f>
        <v>11560.5</v>
      </c>
      <c r="I436" s="13" t="s">
        <v>1192</v>
      </c>
      <c r="J436" s="14" t="n">
        <v>11560.5</v>
      </c>
      <c r="K436" s="1" t="n">
        <f aca="false">H436-J436</f>
        <v>0</v>
      </c>
      <c r="L436" s="1"/>
      <c r="M436" s="0"/>
      <c r="N436" s="0"/>
      <c r="O436" s="0"/>
      <c r="P436" s="0"/>
      <c r="Q436" s="0"/>
      <c r="R436" s="0"/>
      <c r="S436" s="0"/>
      <c r="T436" s="0"/>
      <c r="U436" s="0"/>
      <c r="V436" s="0"/>
      <c r="AMI436" s="0"/>
      <c r="AMJ436" s="0"/>
    </row>
    <row r="437" s="23" customFormat="true" ht="30.8" hidden="false" customHeight="false" outlineLevel="0" collapsed="false">
      <c r="A437" s="1" t="s">
        <v>1193</v>
      </c>
      <c r="B437" s="1" t="s">
        <v>1194</v>
      </c>
      <c r="C437" s="1" t="s">
        <v>43</v>
      </c>
      <c r="D437" s="1" t="s">
        <v>142</v>
      </c>
      <c r="E437" s="1" t="n">
        <v>20028.75</v>
      </c>
      <c r="F437" s="1" t="n">
        <f aca="false">D437-C437</f>
        <v>3</v>
      </c>
      <c r="G437" s="22" t="n">
        <v>3853.5</v>
      </c>
      <c r="H437" s="1" t="n">
        <f aca="false">G437*F437</f>
        <v>11560.5</v>
      </c>
      <c r="I437" s="13" t="s">
        <v>1195</v>
      </c>
      <c r="J437" s="14" t="n">
        <v>11560.5</v>
      </c>
      <c r="K437" s="1" t="n">
        <f aca="false">H437-J437</f>
        <v>0</v>
      </c>
      <c r="L437" s="1"/>
      <c r="M437" s="0"/>
      <c r="N437" s="0"/>
      <c r="O437" s="0"/>
      <c r="P437" s="0"/>
      <c r="Q437" s="0"/>
      <c r="R437" s="0"/>
      <c r="S437" s="0"/>
      <c r="T437" s="0"/>
      <c r="U437" s="0"/>
      <c r="V437" s="0"/>
      <c r="AMI437" s="0"/>
      <c r="AMJ437" s="0"/>
    </row>
    <row r="438" s="32" customFormat="true" ht="30.8" hidden="false" customHeight="false" outlineLevel="0" collapsed="false">
      <c r="A438" s="29" t="s">
        <v>1196</v>
      </c>
      <c r="B438" s="29" t="s">
        <v>1197</v>
      </c>
      <c r="C438" s="29" t="s">
        <v>35</v>
      </c>
      <c r="D438" s="29" t="s">
        <v>133</v>
      </c>
      <c r="E438" s="29" t="n">
        <v>28980</v>
      </c>
      <c r="F438" s="29" t="n">
        <f aca="false">D438-C438</f>
        <v>4</v>
      </c>
      <c r="G438" s="29" t="n">
        <v>3853.5</v>
      </c>
      <c r="H438" s="29" t="n">
        <f aca="false">G438*F438</f>
        <v>15414</v>
      </c>
      <c r="I438" s="30" t="s">
        <v>1198</v>
      </c>
      <c r="J438" s="31" t="n">
        <v>15414</v>
      </c>
      <c r="K438" s="1" t="n">
        <f aca="false">H438-J438</f>
        <v>0</v>
      </c>
      <c r="L438" s="29"/>
      <c r="AMI438" s="0"/>
      <c r="AMJ438" s="0"/>
    </row>
    <row r="439" customFormat="false" ht="30.8" hidden="false" customHeight="false" outlineLevel="0" collapsed="false">
      <c r="A439" s="1" t="s">
        <v>1199</v>
      </c>
      <c r="B439" s="1" t="s">
        <v>1200</v>
      </c>
      <c r="C439" s="1" t="s">
        <v>75</v>
      </c>
      <c r="D439" s="1" t="s">
        <v>67</v>
      </c>
      <c r="E439" s="1" t="n">
        <v>31245</v>
      </c>
      <c r="F439" s="1" t="n">
        <f aca="false">D439-C439</f>
        <v>6</v>
      </c>
      <c r="G439" s="22" t="n">
        <v>3853.5</v>
      </c>
      <c r="H439" s="1" t="n">
        <f aca="false">G439*F439</f>
        <v>23121</v>
      </c>
      <c r="I439" s="13" t="s">
        <v>1201</v>
      </c>
      <c r="J439" s="14" t="n">
        <v>23121</v>
      </c>
      <c r="K439" s="1" t="n">
        <f aca="false">H439-J439</f>
        <v>0</v>
      </c>
      <c r="L439" s="0"/>
    </row>
    <row r="440" s="23" customFormat="true" ht="29.85" hidden="false" customHeight="false" outlineLevel="0" collapsed="false">
      <c r="A440" s="1" t="s">
        <v>1202</v>
      </c>
      <c r="B440" s="1" t="s">
        <v>1203</v>
      </c>
      <c r="C440" s="1" t="s">
        <v>51</v>
      </c>
      <c r="D440" s="1" t="s">
        <v>14</v>
      </c>
      <c r="E440" s="1" t="n">
        <v>9865</v>
      </c>
      <c r="F440" s="1" t="n">
        <f aca="false">D440-C440</f>
        <v>2</v>
      </c>
      <c r="G440" s="22" t="n">
        <v>3853.5</v>
      </c>
      <c r="H440" s="1" t="n">
        <f aca="false">G440*F440</f>
        <v>7707</v>
      </c>
      <c r="I440" s="13" t="s">
        <v>1204</v>
      </c>
      <c r="J440" s="14" t="n">
        <v>7707</v>
      </c>
      <c r="K440" s="1" t="n">
        <f aca="false">H440-J440</f>
        <v>0</v>
      </c>
      <c r="L440" s="1"/>
      <c r="M440" s="0"/>
      <c r="N440" s="0"/>
      <c r="O440" s="0"/>
      <c r="P440" s="0"/>
      <c r="Q440" s="0"/>
      <c r="R440" s="0"/>
      <c r="S440" s="0"/>
      <c r="T440" s="0"/>
      <c r="U440" s="0"/>
      <c r="V440" s="0"/>
      <c r="AMI440" s="0"/>
      <c r="AMJ440" s="0"/>
    </row>
    <row r="441" customFormat="false" ht="30.8" hidden="false" customHeight="false" outlineLevel="0" collapsed="false">
      <c r="A441" s="22" t="s">
        <v>1205</v>
      </c>
      <c r="B441" s="22" t="s">
        <v>1206</v>
      </c>
      <c r="C441" s="22" t="s">
        <v>133</v>
      </c>
      <c r="D441" s="22" t="s">
        <v>207</v>
      </c>
      <c r="E441" s="22" t="n">
        <v>4932.5</v>
      </c>
      <c r="F441" s="22" t="n">
        <f aca="false">D441-C441</f>
        <v>1</v>
      </c>
      <c r="G441" s="22" t="n">
        <v>3853.5</v>
      </c>
      <c r="H441" s="22" t="n">
        <f aca="false">G441*F441</f>
        <v>3853.5</v>
      </c>
      <c r="I441" s="13" t="s">
        <v>1207</v>
      </c>
      <c r="J441" s="14" t="n">
        <v>3853.5</v>
      </c>
      <c r="K441" s="1" t="n">
        <f aca="false">H441-J441</f>
        <v>0</v>
      </c>
      <c r="L441" s="22"/>
      <c r="M441" s="24"/>
      <c r="N441" s="24"/>
      <c r="O441" s="24"/>
      <c r="P441" s="24"/>
      <c r="Q441" s="24"/>
      <c r="R441" s="24"/>
      <c r="S441" s="24"/>
      <c r="T441" s="24"/>
      <c r="U441" s="24"/>
      <c r="V441" s="24"/>
    </row>
    <row r="442" s="18" customFormat="true" ht="29.85" hidden="false" customHeight="false" outlineLevel="0" collapsed="false">
      <c r="A442" s="15" t="s">
        <v>1208</v>
      </c>
      <c r="B442" s="15" t="s">
        <v>1209</v>
      </c>
      <c r="C442" s="15" t="s">
        <v>47</v>
      </c>
      <c r="D442" s="15" t="s">
        <v>75</v>
      </c>
      <c r="E442" s="15" t="n">
        <v>41610</v>
      </c>
      <c r="F442" s="15" t="n">
        <f aca="false">D442-C442</f>
        <v>6</v>
      </c>
      <c r="G442" s="15" t="n">
        <v>5470</v>
      </c>
      <c r="H442" s="15" t="n">
        <f aca="false">G442*F442</f>
        <v>32820</v>
      </c>
      <c r="I442" s="16" t="s">
        <v>1210</v>
      </c>
      <c r="J442" s="17" t="n">
        <v>32820</v>
      </c>
      <c r="K442" s="15" t="n">
        <f aca="false">H442-J442</f>
        <v>0</v>
      </c>
    </row>
    <row r="443" customFormat="false" ht="30.8" hidden="false" customHeight="false" outlineLevel="0" collapsed="false">
      <c r="A443" s="1" t="s">
        <v>1211</v>
      </c>
      <c r="B443" s="1" t="s">
        <v>1212</v>
      </c>
      <c r="C443" s="1" t="s">
        <v>43</v>
      </c>
      <c r="D443" s="1" t="s">
        <v>142</v>
      </c>
      <c r="E443" s="1" t="n">
        <v>16447.5</v>
      </c>
      <c r="F443" s="1" t="n">
        <f aca="false">D443-C443</f>
        <v>3</v>
      </c>
      <c r="G443" s="22" t="n">
        <v>3853.5</v>
      </c>
      <c r="H443" s="1" t="n">
        <f aca="false">G443*F443</f>
        <v>11560.5</v>
      </c>
      <c r="I443" s="13" t="s">
        <v>1213</v>
      </c>
      <c r="J443" s="14" t="n">
        <v>11560.5</v>
      </c>
      <c r="K443" s="1" t="n">
        <f aca="false">H443-J443</f>
        <v>0</v>
      </c>
      <c r="L443" s="0"/>
    </row>
    <row r="444" s="23" customFormat="true" ht="30.8" hidden="false" customHeight="false" outlineLevel="0" collapsed="false">
      <c r="A444" s="1" t="s">
        <v>1214</v>
      </c>
      <c r="B444" s="1" t="s">
        <v>1215</v>
      </c>
      <c r="C444" s="1" t="s">
        <v>51</v>
      </c>
      <c r="D444" s="1" t="s">
        <v>14</v>
      </c>
      <c r="E444" s="1" t="n">
        <v>9865</v>
      </c>
      <c r="F444" s="1" t="n">
        <f aca="false">D444-C444</f>
        <v>2</v>
      </c>
      <c r="G444" s="22" t="n">
        <v>3853.5</v>
      </c>
      <c r="H444" s="1" t="n">
        <f aca="false">G444*F444</f>
        <v>7707</v>
      </c>
      <c r="I444" s="13" t="s">
        <v>1216</v>
      </c>
      <c r="J444" s="14" t="n">
        <v>7707</v>
      </c>
      <c r="K444" s="1" t="n">
        <f aca="false">H444-J444</f>
        <v>0</v>
      </c>
      <c r="L444" s="1"/>
      <c r="M444" s="0"/>
      <c r="N444" s="0"/>
      <c r="O444" s="0"/>
      <c r="P444" s="0"/>
      <c r="Q444" s="0"/>
      <c r="R444" s="0"/>
      <c r="S444" s="0"/>
      <c r="T444" s="0"/>
      <c r="U444" s="0"/>
      <c r="V444" s="0"/>
      <c r="AMI444" s="0"/>
      <c r="AMJ444" s="0"/>
    </row>
    <row r="445" customFormat="false" ht="30.8" hidden="false" customHeight="false" outlineLevel="0" collapsed="false">
      <c r="A445" s="1" t="s">
        <v>1217</v>
      </c>
      <c r="B445" s="1" t="s">
        <v>1218</v>
      </c>
      <c r="C445" s="1" t="s">
        <v>75</v>
      </c>
      <c r="D445" s="1" t="s">
        <v>19</v>
      </c>
      <c r="E445" s="1" t="n">
        <v>10415</v>
      </c>
      <c r="F445" s="1" t="n">
        <f aca="false">D445-C445</f>
        <v>2</v>
      </c>
      <c r="G445" s="22" t="n">
        <v>3853.5</v>
      </c>
      <c r="H445" s="1" t="n">
        <f aca="false">G445*F445</f>
        <v>7707</v>
      </c>
      <c r="I445" s="13" t="s">
        <v>1219</v>
      </c>
      <c r="J445" s="14" t="n">
        <v>7707</v>
      </c>
      <c r="K445" s="1" t="n">
        <f aca="false">H445-J445</f>
        <v>0</v>
      </c>
      <c r="L445" s="0"/>
    </row>
    <row r="446" customFormat="false" ht="30.8" hidden="false" customHeight="false" outlineLevel="0" collapsed="false">
      <c r="A446" s="1" t="s">
        <v>1220</v>
      </c>
      <c r="B446" s="1" t="s">
        <v>1221</v>
      </c>
      <c r="C446" s="1" t="s">
        <v>34</v>
      </c>
      <c r="D446" s="1" t="s">
        <v>82</v>
      </c>
      <c r="E446" s="1" t="n">
        <v>9535</v>
      </c>
      <c r="F446" s="1" t="n">
        <f aca="false">D446-C446</f>
        <v>2</v>
      </c>
      <c r="G446" s="22" t="n">
        <v>3853.5</v>
      </c>
      <c r="H446" s="1" t="n">
        <f aca="false">G446*F446</f>
        <v>7707</v>
      </c>
      <c r="I446" s="13" t="s">
        <v>1222</v>
      </c>
      <c r="J446" s="14" t="n">
        <v>7707</v>
      </c>
      <c r="K446" s="1" t="n">
        <f aca="false">H446-J446</f>
        <v>0</v>
      </c>
      <c r="L446" s="0"/>
    </row>
    <row r="447" customFormat="false" ht="30.8" hidden="false" customHeight="false" outlineLevel="0" collapsed="false">
      <c r="A447" s="1" t="s">
        <v>1223</v>
      </c>
      <c r="B447" s="1" t="s">
        <v>1224</v>
      </c>
      <c r="C447" s="1" t="s">
        <v>43</v>
      </c>
      <c r="D447" s="1" t="s">
        <v>142</v>
      </c>
      <c r="E447" s="1" t="n">
        <v>20711.25</v>
      </c>
      <c r="F447" s="1" t="n">
        <f aca="false">D447-C447</f>
        <v>3</v>
      </c>
      <c r="G447" s="22" t="n">
        <v>3853.5</v>
      </c>
      <c r="H447" s="1" t="n">
        <f aca="false">G447*F447</f>
        <v>11560.5</v>
      </c>
      <c r="I447" s="13" t="s">
        <v>1225</v>
      </c>
      <c r="J447" s="14" t="n">
        <v>11560.5</v>
      </c>
      <c r="K447" s="1" t="n">
        <f aca="false">H447-J447</f>
        <v>0</v>
      </c>
      <c r="L447" s="0"/>
    </row>
    <row r="448" customFormat="false" ht="15.9" hidden="false" customHeight="false" outlineLevel="0" collapsed="false">
      <c r="A448" s="1" t="s">
        <v>1226</v>
      </c>
      <c r="B448" s="1" t="s">
        <v>1227</v>
      </c>
      <c r="C448" s="1" t="s">
        <v>19</v>
      </c>
      <c r="D448" s="1" t="s">
        <v>13</v>
      </c>
      <c r="E448" s="1" t="n">
        <v>47757.5</v>
      </c>
      <c r="F448" s="1" t="n">
        <f aca="false">D448-C448</f>
        <v>7</v>
      </c>
      <c r="G448" s="22" t="n">
        <v>5743.5</v>
      </c>
      <c r="H448" s="1" t="n">
        <f aca="false">G448*F448</f>
        <v>40204.5</v>
      </c>
      <c r="I448" s="13" t="s">
        <v>1228</v>
      </c>
      <c r="J448" s="14" t="n">
        <v>40203.8</v>
      </c>
      <c r="K448" s="1" t="n">
        <f aca="false">H448-J448</f>
        <v>0.69999999999709</v>
      </c>
      <c r="L448" s="0"/>
    </row>
    <row r="449" s="23" customFormat="true" ht="30.8" hidden="false" customHeight="false" outlineLevel="0" collapsed="false">
      <c r="A449" s="1" t="s">
        <v>1229</v>
      </c>
      <c r="B449" s="1" t="s">
        <v>1230</v>
      </c>
      <c r="C449" s="1" t="s">
        <v>67</v>
      </c>
      <c r="D449" s="1" t="s">
        <v>51</v>
      </c>
      <c r="E449" s="1" t="n">
        <v>34527.5</v>
      </c>
      <c r="F449" s="1" t="n">
        <f aca="false">D449-C449</f>
        <v>7</v>
      </c>
      <c r="G449" s="22" t="n">
        <v>3853.5</v>
      </c>
      <c r="H449" s="1" t="n">
        <f aca="false">G449*F449</f>
        <v>26974.5</v>
      </c>
      <c r="I449" s="13" t="s">
        <v>1231</v>
      </c>
      <c r="J449" s="14" t="n">
        <v>26974.5</v>
      </c>
      <c r="K449" s="1" t="n">
        <f aca="false">H449-J449</f>
        <v>0</v>
      </c>
      <c r="L449" s="1"/>
      <c r="M449" s="0"/>
      <c r="N449" s="0"/>
      <c r="O449" s="0"/>
      <c r="P449" s="0"/>
      <c r="Q449" s="0"/>
      <c r="R449" s="0"/>
      <c r="S449" s="0"/>
      <c r="T449" s="0"/>
      <c r="U449" s="0"/>
      <c r="V449" s="0"/>
      <c r="AMI449" s="0"/>
      <c r="AMJ449" s="0"/>
    </row>
    <row r="450" customFormat="false" ht="30.8" hidden="false" customHeight="false" outlineLevel="0" collapsed="false">
      <c r="A450" s="22" t="s">
        <v>1232</v>
      </c>
      <c r="B450" s="22" t="s">
        <v>1233</v>
      </c>
      <c r="C450" s="22" t="s">
        <v>133</v>
      </c>
      <c r="D450" s="22" t="s">
        <v>207</v>
      </c>
      <c r="E450" s="22" t="n">
        <v>4932.5</v>
      </c>
      <c r="F450" s="22" t="n">
        <f aca="false">D450-C450</f>
        <v>1</v>
      </c>
      <c r="G450" s="22" t="n">
        <v>3853.5</v>
      </c>
      <c r="H450" s="22" t="n">
        <f aca="false">G450*F450</f>
        <v>3853.5</v>
      </c>
      <c r="I450" s="13" t="s">
        <v>1234</v>
      </c>
      <c r="J450" s="14" t="n">
        <v>3853.5</v>
      </c>
      <c r="K450" s="1" t="n">
        <f aca="false">H450-J450</f>
        <v>0</v>
      </c>
      <c r="L450" s="0"/>
    </row>
    <row r="451" s="23" customFormat="true" ht="15.9" hidden="false" customHeight="false" outlineLevel="0" collapsed="false">
      <c r="A451" s="1" t="s">
        <v>1235</v>
      </c>
      <c r="B451" s="1" t="s">
        <v>1236</v>
      </c>
      <c r="C451" s="1" t="s">
        <v>35</v>
      </c>
      <c r="D451" s="1" t="s">
        <v>86</v>
      </c>
      <c r="E451" s="1" t="n">
        <v>23100</v>
      </c>
      <c r="F451" s="1" t="n">
        <f aca="false">D451-C451</f>
        <v>3</v>
      </c>
      <c r="G451" s="22" t="n">
        <v>3853.5</v>
      </c>
      <c r="H451" s="1" t="n">
        <f aca="false">G451*F451</f>
        <v>11560.5</v>
      </c>
      <c r="I451" s="13" t="s">
        <v>1237</v>
      </c>
      <c r="J451" s="14" t="n">
        <v>11560.5</v>
      </c>
      <c r="K451" s="1" t="n">
        <f aca="false">H451-J451</f>
        <v>0</v>
      </c>
      <c r="L451" s="1"/>
      <c r="M451" s="0"/>
      <c r="N451" s="0"/>
      <c r="O451" s="0"/>
      <c r="P451" s="0"/>
      <c r="Q451" s="0"/>
      <c r="R451" s="0"/>
      <c r="S451" s="0"/>
      <c r="T451" s="0"/>
      <c r="U451" s="0"/>
      <c r="V451" s="0"/>
      <c r="AMI451" s="0"/>
      <c r="AMJ451" s="0"/>
    </row>
    <row r="452" customFormat="false" ht="30.8" hidden="false" customHeight="false" outlineLevel="0" collapsed="false">
      <c r="A452" s="1" t="s">
        <v>1238</v>
      </c>
      <c r="B452" s="1" t="s">
        <v>1239</v>
      </c>
      <c r="C452" s="1" t="s">
        <v>24</v>
      </c>
      <c r="D452" s="1" t="s">
        <v>75</v>
      </c>
      <c r="E452" s="1" t="n">
        <v>4932.5</v>
      </c>
      <c r="F452" s="1" t="n">
        <f aca="false">D452-C452</f>
        <v>1</v>
      </c>
      <c r="G452" s="22" t="n">
        <v>3853.5</v>
      </c>
      <c r="H452" s="1" t="n">
        <f aca="false">G452*F452</f>
        <v>3853.5</v>
      </c>
      <c r="I452" s="13" t="s">
        <v>1240</v>
      </c>
      <c r="J452" s="14" t="n">
        <v>3853.5</v>
      </c>
      <c r="K452" s="1" t="n">
        <f aca="false">H452-J452</f>
        <v>0</v>
      </c>
      <c r="L452" s="0"/>
    </row>
    <row r="453" s="18" customFormat="true" ht="15.85" hidden="false" customHeight="false" outlineLevel="0" collapsed="false">
      <c r="A453" s="15" t="s">
        <v>1241</v>
      </c>
      <c r="B453" s="15" t="s">
        <v>1242</v>
      </c>
      <c r="C453" s="15" t="s">
        <v>93</v>
      </c>
      <c r="D453" s="15" t="s">
        <v>39</v>
      </c>
      <c r="E453" s="15" t="n">
        <v>28400</v>
      </c>
      <c r="F453" s="15" t="n">
        <f aca="false">D453-C453</f>
        <v>4</v>
      </c>
      <c r="G453" s="15" t="n">
        <v>3670</v>
      </c>
      <c r="H453" s="15" t="n">
        <f aca="false">G453*F453</f>
        <v>14680</v>
      </c>
      <c r="I453" s="16" t="s">
        <v>1243</v>
      </c>
      <c r="J453" s="17" t="n">
        <v>14680</v>
      </c>
      <c r="K453" s="15" t="n">
        <f aca="false">H453-J453</f>
        <v>0</v>
      </c>
    </row>
    <row r="454" customFormat="false" ht="30.8" hidden="false" customHeight="false" outlineLevel="0" collapsed="false">
      <c r="A454" s="1" t="s">
        <v>1244</v>
      </c>
      <c r="B454" s="1" t="s">
        <v>1245</v>
      </c>
      <c r="C454" s="1" t="s">
        <v>14</v>
      </c>
      <c r="D454" s="1" t="s">
        <v>180</v>
      </c>
      <c r="E454" s="1" t="n">
        <v>11405</v>
      </c>
      <c r="F454" s="1" t="n">
        <f aca="false">D454-C454</f>
        <v>2</v>
      </c>
      <c r="G454" s="22" t="n">
        <v>3853.5</v>
      </c>
      <c r="H454" s="1" t="n">
        <f aca="false">G454*F454</f>
        <v>7707</v>
      </c>
      <c r="I454" s="13" t="s">
        <v>1246</v>
      </c>
      <c r="J454" s="14" t="n">
        <v>7707</v>
      </c>
      <c r="K454" s="1" t="n">
        <f aca="false">H454-J454</f>
        <v>0</v>
      </c>
      <c r="L454" s="0"/>
    </row>
    <row r="455" customFormat="false" ht="30.8" hidden="false" customHeight="false" outlineLevel="0" collapsed="false">
      <c r="A455" s="1" t="s">
        <v>1247</v>
      </c>
      <c r="B455" s="1" t="s">
        <v>1248</v>
      </c>
      <c r="C455" s="1" t="s">
        <v>58</v>
      </c>
      <c r="D455" s="1" t="s">
        <v>59</v>
      </c>
      <c r="E455" s="1" t="n">
        <v>9865</v>
      </c>
      <c r="F455" s="1" t="n">
        <f aca="false">D455-C455</f>
        <v>2</v>
      </c>
      <c r="G455" s="22" t="n">
        <v>3853.5</v>
      </c>
      <c r="H455" s="1" t="n">
        <f aca="false">G455*F455</f>
        <v>7707</v>
      </c>
      <c r="I455" s="13" t="s">
        <v>1249</v>
      </c>
      <c r="J455" s="14" t="n">
        <v>7707</v>
      </c>
      <c r="K455" s="1" t="n">
        <f aca="false">H455-J455</f>
        <v>0</v>
      </c>
      <c r="L455" s="0"/>
    </row>
    <row r="456" s="23" customFormat="true" ht="30.8" hidden="false" customHeight="false" outlineLevel="0" collapsed="false">
      <c r="A456" s="1" t="s">
        <v>1250</v>
      </c>
      <c r="B456" s="1" t="s">
        <v>1251</v>
      </c>
      <c r="C456" s="1" t="s">
        <v>75</v>
      </c>
      <c r="D456" s="1" t="s">
        <v>19</v>
      </c>
      <c r="E456" s="1" t="n">
        <v>9865</v>
      </c>
      <c r="F456" s="1" t="n">
        <f aca="false">D456-C456</f>
        <v>2</v>
      </c>
      <c r="G456" s="22" t="n">
        <v>3853.5</v>
      </c>
      <c r="H456" s="1" t="n">
        <f aca="false">G456*F456</f>
        <v>7707</v>
      </c>
      <c r="I456" s="13" t="s">
        <v>1252</v>
      </c>
      <c r="J456" s="14" t="n">
        <v>7707</v>
      </c>
      <c r="K456" s="1" t="n">
        <f aca="false">H456-J456</f>
        <v>0</v>
      </c>
      <c r="L456" s="1"/>
      <c r="M456" s="0"/>
      <c r="N456" s="0"/>
      <c r="O456" s="0"/>
      <c r="P456" s="0"/>
      <c r="Q456" s="0"/>
      <c r="R456" s="0"/>
      <c r="S456" s="0"/>
      <c r="T456" s="0"/>
      <c r="U456" s="0"/>
      <c r="V456" s="0"/>
      <c r="AMI456" s="0"/>
      <c r="AMJ456" s="0"/>
    </row>
    <row r="457" customFormat="false" ht="15.9" hidden="false" customHeight="false" outlineLevel="0" collapsed="false">
      <c r="A457" s="22" t="s">
        <v>1253</v>
      </c>
      <c r="B457" s="22" t="s">
        <v>1254</v>
      </c>
      <c r="C457" s="22" t="s">
        <v>75</v>
      </c>
      <c r="D457" s="22" t="s">
        <v>19</v>
      </c>
      <c r="E457" s="22" t="n">
        <v>10965</v>
      </c>
      <c r="F457" s="22" t="n">
        <f aca="false">D457-C457</f>
        <v>2</v>
      </c>
      <c r="G457" s="22" t="n">
        <v>3853.5</v>
      </c>
      <c r="H457" s="22" t="n">
        <f aca="false">G457*F457</f>
        <v>7707</v>
      </c>
      <c r="I457" s="13" t="s">
        <v>1255</v>
      </c>
      <c r="J457" s="14" t="n">
        <v>7707</v>
      </c>
      <c r="K457" s="1" t="n">
        <f aca="false">H457-J457</f>
        <v>0</v>
      </c>
      <c r="L457" s="22"/>
      <c r="M457" s="24"/>
      <c r="N457" s="24"/>
      <c r="O457" s="24"/>
      <c r="P457" s="24"/>
      <c r="Q457" s="24"/>
      <c r="R457" s="24"/>
      <c r="S457" s="24"/>
      <c r="T457" s="24"/>
      <c r="U457" s="24"/>
      <c r="V457" s="24"/>
    </row>
    <row r="458" s="12" customFormat="true" ht="15.85" hidden="false" customHeight="false" outlineLevel="0" collapsed="false">
      <c r="A458" s="7" t="s">
        <v>1256</v>
      </c>
      <c r="B458" s="11" t="s">
        <v>1257</v>
      </c>
      <c r="C458" s="11" t="s">
        <v>67</v>
      </c>
      <c r="D458" s="11" t="s">
        <v>39</v>
      </c>
      <c r="E458" s="11" t="n">
        <v>20280</v>
      </c>
      <c r="F458" s="11" t="n">
        <f aca="false">D458-C458</f>
        <v>2</v>
      </c>
      <c r="G458" s="8" t="n">
        <v>3853.5</v>
      </c>
      <c r="H458" s="11" t="n">
        <f aca="false">(G458*F458)*2</f>
        <v>15414</v>
      </c>
      <c r="I458" s="9" t="s">
        <v>1258</v>
      </c>
      <c r="J458" s="10" t="n">
        <v>7707</v>
      </c>
      <c r="K458" s="11" t="n">
        <f aca="false">H458-J458-J459</f>
        <v>0</v>
      </c>
      <c r="L458" s="11"/>
    </row>
    <row r="459" s="12" customFormat="true" ht="29.85" hidden="false" customHeight="false" outlineLevel="0" collapsed="false">
      <c r="A459" s="7"/>
      <c r="B459" s="11"/>
      <c r="C459" s="11"/>
      <c r="D459" s="11"/>
      <c r="E459" s="11"/>
      <c r="F459" s="11"/>
      <c r="G459" s="8"/>
      <c r="H459" s="11"/>
      <c r="I459" s="9" t="s">
        <v>1259</v>
      </c>
      <c r="J459" s="10" t="n">
        <v>7707</v>
      </c>
      <c r="K459" s="11" t="n">
        <v>0</v>
      </c>
      <c r="L459" s="11"/>
    </row>
    <row r="460" customFormat="false" ht="15.9" hidden="false" customHeight="false" outlineLevel="0" collapsed="false">
      <c r="A460" s="1" t="s">
        <v>1260</v>
      </c>
      <c r="B460" s="1" t="s">
        <v>1261</v>
      </c>
      <c r="C460" s="1" t="s">
        <v>63</v>
      </c>
      <c r="D460" s="1" t="s">
        <v>24</v>
      </c>
      <c r="E460" s="1" t="n">
        <v>13807.5</v>
      </c>
      <c r="F460" s="1" t="n">
        <f aca="false">D460-C460</f>
        <v>2</v>
      </c>
      <c r="G460" s="22" t="n">
        <v>3853.5</v>
      </c>
      <c r="H460" s="1" t="n">
        <f aca="false">G460*F460</f>
        <v>7707</v>
      </c>
      <c r="I460" s="13" t="s">
        <v>1262</v>
      </c>
      <c r="J460" s="14" t="n">
        <v>7707</v>
      </c>
      <c r="K460" s="1" t="n">
        <f aca="false">H460-J460</f>
        <v>0</v>
      </c>
      <c r="L460" s="0"/>
    </row>
    <row r="461" customFormat="false" ht="15.9" hidden="false" customHeight="false" outlineLevel="0" collapsed="false">
      <c r="A461" s="1" t="s">
        <v>1263</v>
      </c>
      <c r="B461" s="1" t="s">
        <v>1261</v>
      </c>
      <c r="C461" s="1" t="s">
        <v>24</v>
      </c>
      <c r="D461" s="1" t="s">
        <v>75</v>
      </c>
      <c r="E461" s="1" t="n">
        <v>9330</v>
      </c>
      <c r="F461" s="1" t="n">
        <f aca="false">D461-C461</f>
        <v>1</v>
      </c>
      <c r="G461" s="22" t="n">
        <v>4693.5</v>
      </c>
      <c r="H461" s="1" t="n">
        <f aca="false">G461*F461</f>
        <v>4693.5</v>
      </c>
      <c r="I461" s="13" t="s">
        <v>1264</v>
      </c>
      <c r="J461" s="14" t="n">
        <v>4693.5</v>
      </c>
      <c r="K461" s="1" t="n">
        <f aca="false">H461-J461</f>
        <v>0</v>
      </c>
      <c r="L461" s="0"/>
    </row>
    <row r="462" s="12" customFormat="true" ht="15.85" hidden="false" customHeight="false" outlineLevel="0" collapsed="false">
      <c r="A462" s="7" t="s">
        <v>1265</v>
      </c>
      <c r="B462" s="11" t="s">
        <v>1266</v>
      </c>
      <c r="C462" s="11" t="s">
        <v>150</v>
      </c>
      <c r="D462" s="11" t="s">
        <v>59</v>
      </c>
      <c r="E462" s="11" t="n">
        <v>36645</v>
      </c>
      <c r="F462" s="11" t="n">
        <f aca="false">D462-C462</f>
        <v>3</v>
      </c>
      <c r="G462" s="8" t="n">
        <v>3853.5</v>
      </c>
      <c r="H462" s="11" t="n">
        <f aca="false">(G462*F462)*2</f>
        <v>23121</v>
      </c>
      <c r="I462" s="9" t="s">
        <v>1267</v>
      </c>
      <c r="J462" s="10" t="n">
        <v>11560.5</v>
      </c>
      <c r="K462" s="11" t="n">
        <f aca="false">H462-J462-J463</f>
        <v>0</v>
      </c>
      <c r="L462" s="11"/>
    </row>
    <row r="463" s="12" customFormat="true" ht="29.85" hidden="false" customHeight="false" outlineLevel="0" collapsed="false">
      <c r="A463" s="7"/>
      <c r="B463" s="11"/>
      <c r="C463" s="11"/>
      <c r="D463" s="11"/>
      <c r="E463" s="11"/>
      <c r="F463" s="11"/>
      <c r="G463" s="8"/>
      <c r="H463" s="11"/>
      <c r="I463" s="9" t="s">
        <v>1268</v>
      </c>
      <c r="J463" s="10" t="n">
        <v>11560.5</v>
      </c>
      <c r="K463" s="11" t="n">
        <v>0</v>
      </c>
      <c r="L463" s="11"/>
    </row>
    <row r="464" customFormat="false" ht="15.9" hidden="false" customHeight="false" outlineLevel="0" collapsed="false">
      <c r="A464" s="1" t="s">
        <v>1269</v>
      </c>
      <c r="B464" s="1" t="s">
        <v>1270</v>
      </c>
      <c r="C464" s="1" t="s">
        <v>19</v>
      </c>
      <c r="D464" s="1" t="s">
        <v>82</v>
      </c>
      <c r="E464" s="1" t="n">
        <v>4932.5</v>
      </c>
      <c r="F464" s="1" t="n">
        <f aca="false">D464-C464</f>
        <v>1</v>
      </c>
      <c r="G464" s="22" t="n">
        <v>3853.5</v>
      </c>
      <c r="H464" s="1" t="n">
        <f aca="false">G464*F464</f>
        <v>3853.5</v>
      </c>
      <c r="I464" s="13" t="s">
        <v>1271</v>
      </c>
      <c r="J464" s="14" t="n">
        <v>3853.5</v>
      </c>
      <c r="K464" s="1" t="n">
        <f aca="false">H464-J464</f>
        <v>0</v>
      </c>
      <c r="L464" s="0"/>
    </row>
    <row r="465" s="12" customFormat="true" ht="29.85" hidden="false" customHeight="false" outlineLevel="0" collapsed="false">
      <c r="A465" s="19" t="s">
        <v>1272</v>
      </c>
      <c r="B465" s="11" t="s">
        <v>1273</v>
      </c>
      <c r="C465" s="11" t="s">
        <v>29</v>
      </c>
      <c r="D465" s="11" t="s">
        <v>74</v>
      </c>
      <c r="E465" s="11" t="n">
        <v>56140</v>
      </c>
      <c r="F465" s="11" t="n">
        <f aca="false">D465-C465</f>
        <v>2</v>
      </c>
      <c r="G465" s="8" t="n">
        <v>3853.5</v>
      </c>
      <c r="H465" s="11" t="n">
        <f aca="false">(G465*F465)*5</f>
        <v>38535</v>
      </c>
      <c r="I465" s="9" t="s">
        <v>1274</v>
      </c>
      <c r="J465" s="10" t="n">
        <v>7707</v>
      </c>
      <c r="K465" s="11" t="n">
        <f aca="false">H465+H466-J465-J466-J467-J468-J469-J470</f>
        <v>0</v>
      </c>
      <c r="L465" s="11"/>
    </row>
    <row r="466" s="12" customFormat="true" ht="29.85" hidden="false" customHeight="false" outlineLevel="0" collapsed="false">
      <c r="A466" s="19"/>
      <c r="B466" s="11"/>
      <c r="C466" s="11"/>
      <c r="D466" s="11"/>
      <c r="E466" s="11"/>
      <c r="F466" s="11" t="n">
        <v>2</v>
      </c>
      <c r="G466" s="8" t="n">
        <v>4693.5</v>
      </c>
      <c r="H466" s="11" t="n">
        <f aca="false">G466*F466</f>
        <v>9387</v>
      </c>
      <c r="I466" s="9" t="s">
        <v>1275</v>
      </c>
      <c r="J466" s="10" t="n">
        <v>9387</v>
      </c>
      <c r="K466" s="11" t="n">
        <v>0</v>
      </c>
      <c r="L466" s="11"/>
    </row>
    <row r="467" s="12" customFormat="true" ht="30.8" hidden="false" customHeight="false" outlineLevel="0" collapsed="false">
      <c r="A467" s="19"/>
      <c r="B467" s="11"/>
      <c r="C467" s="11"/>
      <c r="D467" s="11"/>
      <c r="E467" s="11"/>
      <c r="F467" s="11"/>
      <c r="G467" s="8"/>
      <c r="H467" s="11"/>
      <c r="I467" s="9" t="s">
        <v>1276</v>
      </c>
      <c r="J467" s="10" t="n">
        <v>7707</v>
      </c>
      <c r="K467" s="11" t="n">
        <v>0</v>
      </c>
      <c r="L467" s="11"/>
    </row>
    <row r="468" s="12" customFormat="true" ht="30.8" hidden="false" customHeight="false" outlineLevel="0" collapsed="false">
      <c r="A468" s="19"/>
      <c r="B468" s="11"/>
      <c r="C468" s="11"/>
      <c r="D468" s="11"/>
      <c r="E468" s="11"/>
      <c r="F468" s="11"/>
      <c r="G468" s="8"/>
      <c r="H468" s="11"/>
      <c r="I468" s="9" t="s">
        <v>1277</v>
      </c>
      <c r="J468" s="10" t="n">
        <v>7707</v>
      </c>
      <c r="K468" s="11" t="n">
        <v>0</v>
      </c>
      <c r="L468" s="11"/>
    </row>
    <row r="469" s="12" customFormat="true" ht="30.8" hidden="false" customHeight="false" outlineLevel="0" collapsed="false">
      <c r="A469" s="19"/>
      <c r="B469" s="11"/>
      <c r="C469" s="11"/>
      <c r="D469" s="11"/>
      <c r="E469" s="11"/>
      <c r="F469" s="11"/>
      <c r="G469" s="8"/>
      <c r="H469" s="11"/>
      <c r="I469" s="9" t="s">
        <v>1278</v>
      </c>
      <c r="J469" s="10" t="n">
        <v>7707</v>
      </c>
      <c r="K469" s="11" t="n">
        <v>0</v>
      </c>
      <c r="L469" s="11"/>
    </row>
    <row r="470" customFormat="false" ht="30.8" hidden="false" customHeight="false" outlineLevel="0" collapsed="false">
      <c r="A470" s="19"/>
      <c r="B470" s="11"/>
      <c r="C470" s="11"/>
      <c r="D470" s="11"/>
      <c r="E470" s="11"/>
      <c r="F470" s="11"/>
      <c r="G470" s="8"/>
      <c r="H470" s="11"/>
      <c r="I470" s="20" t="s">
        <v>1279</v>
      </c>
      <c r="J470" s="21" t="n">
        <v>7707</v>
      </c>
      <c r="K470" s="11" t="n">
        <v>0</v>
      </c>
      <c r="L470" s="11"/>
    </row>
    <row r="471" s="23" customFormat="true" ht="30.8" hidden="false" customHeight="false" outlineLevel="0" collapsed="false">
      <c r="A471" s="1" t="s">
        <v>1280</v>
      </c>
      <c r="B471" s="1" t="s">
        <v>1281</v>
      </c>
      <c r="C471" s="1" t="s">
        <v>14</v>
      </c>
      <c r="D471" s="1" t="s">
        <v>180</v>
      </c>
      <c r="E471" s="1" t="n">
        <v>11545</v>
      </c>
      <c r="F471" s="1" t="n">
        <f aca="false">D471-C471</f>
        <v>2</v>
      </c>
      <c r="G471" s="22" t="n">
        <v>4693.5</v>
      </c>
      <c r="H471" s="1" t="n">
        <f aca="false">G471*F471</f>
        <v>9387</v>
      </c>
      <c r="I471" s="13" t="s">
        <v>1282</v>
      </c>
      <c r="J471" s="14" t="n">
        <v>9387</v>
      </c>
      <c r="K471" s="1" t="n">
        <f aca="false">H471-J471</f>
        <v>0</v>
      </c>
      <c r="L471" s="1"/>
      <c r="M471" s="0"/>
      <c r="N471" s="0"/>
      <c r="O471" s="0"/>
      <c r="P471" s="0"/>
      <c r="Q471" s="0"/>
      <c r="R471" s="0"/>
      <c r="S471" s="0"/>
      <c r="T471" s="0"/>
      <c r="U471" s="0"/>
      <c r="V471" s="0"/>
      <c r="AMI471" s="0"/>
      <c r="AMJ471" s="0"/>
    </row>
    <row r="472" customFormat="false" ht="30.8" hidden="false" customHeight="false" outlineLevel="0" collapsed="false">
      <c r="A472" s="1" t="s">
        <v>1283</v>
      </c>
      <c r="B472" s="1" t="s">
        <v>1284</v>
      </c>
      <c r="C472" s="1" t="s">
        <v>86</v>
      </c>
      <c r="D472" s="1" t="s">
        <v>207</v>
      </c>
      <c r="E472" s="1" t="n">
        <v>11545</v>
      </c>
      <c r="F472" s="1" t="n">
        <f aca="false">D472-C472</f>
        <v>2</v>
      </c>
      <c r="G472" s="22" t="n">
        <v>4693.5</v>
      </c>
      <c r="H472" s="1" t="n">
        <f aca="false">G472*F472</f>
        <v>9387</v>
      </c>
      <c r="I472" s="13" t="s">
        <v>1285</v>
      </c>
      <c r="J472" s="14" t="n">
        <v>9387</v>
      </c>
      <c r="K472" s="1" t="n">
        <f aca="false">H472-J472</f>
        <v>0</v>
      </c>
      <c r="L472" s="0"/>
    </row>
    <row r="473" customFormat="false" ht="15.9" hidden="false" customHeight="false" outlineLevel="0" collapsed="false">
      <c r="A473" s="1" t="s">
        <v>1286</v>
      </c>
      <c r="B473" s="1" t="s">
        <v>1284</v>
      </c>
      <c r="C473" s="1" t="s">
        <v>207</v>
      </c>
      <c r="D473" s="1" t="s">
        <v>14</v>
      </c>
      <c r="E473" s="1" t="n">
        <v>14797.5</v>
      </c>
      <c r="F473" s="1" t="n">
        <f aca="false">D473-C473</f>
        <v>3</v>
      </c>
      <c r="G473" s="22" t="n">
        <v>3853.5</v>
      </c>
      <c r="H473" s="1" t="n">
        <f aca="false">G473*F473</f>
        <v>11560.5</v>
      </c>
      <c r="I473" s="13" t="s">
        <v>1287</v>
      </c>
      <c r="J473" s="14" t="n">
        <v>11560.5</v>
      </c>
      <c r="K473" s="1" t="n">
        <f aca="false">H473-J473</f>
        <v>0</v>
      </c>
      <c r="L473" s="0"/>
    </row>
    <row r="474" s="23" customFormat="true" ht="15.9" hidden="false" customHeight="false" outlineLevel="0" collapsed="false">
      <c r="A474" s="1" t="s">
        <v>1288</v>
      </c>
      <c r="B474" s="1" t="s">
        <v>1289</v>
      </c>
      <c r="C474" s="1" t="s">
        <v>67</v>
      </c>
      <c r="D474" s="1" t="s">
        <v>39</v>
      </c>
      <c r="E474" s="1" t="n">
        <v>13807.5</v>
      </c>
      <c r="F474" s="1" t="n">
        <f aca="false">D474-C474</f>
        <v>2</v>
      </c>
      <c r="G474" s="22" t="n">
        <v>3853.5</v>
      </c>
      <c r="H474" s="1" t="n">
        <f aca="false">G474*F474</f>
        <v>7707</v>
      </c>
      <c r="I474" s="13" t="s">
        <v>1290</v>
      </c>
      <c r="J474" s="14" t="n">
        <v>7707</v>
      </c>
      <c r="K474" s="1" t="n">
        <f aca="false">H474-J474</f>
        <v>0</v>
      </c>
      <c r="L474" s="1"/>
      <c r="M474" s="0"/>
      <c r="N474" s="0"/>
      <c r="O474" s="0"/>
      <c r="P474" s="0"/>
      <c r="Q474" s="0"/>
      <c r="R474" s="0"/>
      <c r="S474" s="0"/>
      <c r="T474" s="0"/>
      <c r="U474" s="0"/>
      <c r="V474" s="0"/>
      <c r="AMI474" s="0"/>
      <c r="AMJ474" s="0"/>
    </row>
    <row r="475" s="23" customFormat="true" ht="30.8" hidden="false" customHeight="false" outlineLevel="0" collapsed="false">
      <c r="A475" s="1" t="s">
        <v>1291</v>
      </c>
      <c r="B475" s="1" t="s">
        <v>1292</v>
      </c>
      <c r="C475" s="1" t="s">
        <v>20</v>
      </c>
      <c r="D475" s="1" t="s">
        <v>58</v>
      </c>
      <c r="E475" s="1" t="n">
        <v>37410</v>
      </c>
      <c r="F475" s="1" t="n">
        <f aca="false">D475-C475</f>
        <v>4</v>
      </c>
      <c r="G475" s="22" t="n">
        <v>3853.5</v>
      </c>
      <c r="H475" s="1" t="n">
        <f aca="false">G475*F475</f>
        <v>15414</v>
      </c>
      <c r="I475" s="13" t="s">
        <v>1293</v>
      </c>
      <c r="J475" s="14" t="n">
        <v>15414</v>
      </c>
      <c r="K475" s="1" t="n">
        <f aca="false">H475-J475</f>
        <v>0</v>
      </c>
      <c r="L475" s="1"/>
      <c r="M475" s="0"/>
      <c r="N475" s="0"/>
      <c r="O475" s="0"/>
      <c r="P475" s="0"/>
      <c r="Q475" s="0"/>
      <c r="R475" s="0"/>
      <c r="S475" s="0"/>
      <c r="T475" s="0"/>
      <c r="U475" s="0"/>
      <c r="V475" s="0"/>
      <c r="AMI475" s="0"/>
      <c r="AMJ475" s="0"/>
    </row>
    <row r="476" s="12" customFormat="true" ht="29.85" hidden="false" customHeight="false" outlineLevel="0" collapsed="false">
      <c r="A476" s="7" t="s">
        <v>1294</v>
      </c>
      <c r="B476" s="8" t="s">
        <v>1295</v>
      </c>
      <c r="C476" s="8" t="s">
        <v>13</v>
      </c>
      <c r="D476" s="8" t="s">
        <v>133</v>
      </c>
      <c r="E476" s="8" t="n">
        <v>29595</v>
      </c>
      <c r="F476" s="8" t="n">
        <f aca="false">D476-C476</f>
        <v>2</v>
      </c>
      <c r="G476" s="8" t="n">
        <v>3853.5</v>
      </c>
      <c r="H476" s="8" t="n">
        <f aca="false">(G476*F476)*3</f>
        <v>23121</v>
      </c>
      <c r="I476" s="9" t="s">
        <v>1296</v>
      </c>
      <c r="J476" s="10" t="n">
        <v>7707</v>
      </c>
      <c r="K476" s="8" t="n">
        <f aca="false">H476-J476-J477-J478</f>
        <v>0</v>
      </c>
      <c r="L476" s="11"/>
    </row>
    <row r="477" s="12" customFormat="true" ht="29.85" hidden="false" customHeight="false" outlineLevel="0" collapsed="false">
      <c r="A477" s="7"/>
      <c r="B477" s="8"/>
      <c r="C477" s="8"/>
      <c r="D477" s="8"/>
      <c r="E477" s="8"/>
      <c r="F477" s="8"/>
      <c r="G477" s="8"/>
      <c r="H477" s="8"/>
      <c r="I477" s="9" t="s">
        <v>1297</v>
      </c>
      <c r="J477" s="10" t="n">
        <v>7707</v>
      </c>
      <c r="K477" s="8" t="n">
        <v>0</v>
      </c>
      <c r="L477" s="11"/>
    </row>
    <row r="478" s="12" customFormat="true" ht="30.8" hidden="false" customHeight="false" outlineLevel="0" collapsed="false">
      <c r="A478" s="7"/>
      <c r="B478" s="8"/>
      <c r="C478" s="8"/>
      <c r="D478" s="8"/>
      <c r="E478" s="8"/>
      <c r="F478" s="8"/>
      <c r="G478" s="8"/>
      <c r="H478" s="8"/>
      <c r="I478" s="9" t="s">
        <v>1298</v>
      </c>
      <c r="J478" s="10" t="n">
        <v>7707</v>
      </c>
      <c r="K478" s="8" t="n">
        <v>0</v>
      </c>
      <c r="L478" s="11"/>
    </row>
    <row r="479" s="23" customFormat="true" ht="30.8" hidden="false" customHeight="false" outlineLevel="0" collapsed="false">
      <c r="A479" s="1" t="s">
        <v>1299</v>
      </c>
      <c r="B479" s="1" t="s">
        <v>1300</v>
      </c>
      <c r="C479" s="1" t="s">
        <v>146</v>
      </c>
      <c r="D479" s="1" t="s">
        <v>58</v>
      </c>
      <c r="E479" s="1" t="n">
        <v>16082.5</v>
      </c>
      <c r="F479" s="1" t="n">
        <f aca="false">D479-C479</f>
        <v>2</v>
      </c>
      <c r="G479" s="22" t="n">
        <v>3853.5</v>
      </c>
      <c r="H479" s="1" t="n">
        <f aca="false">G479*F479</f>
        <v>7707</v>
      </c>
      <c r="I479" s="13" t="s">
        <v>1301</v>
      </c>
      <c r="J479" s="14" t="n">
        <v>7707</v>
      </c>
      <c r="K479" s="1" t="n">
        <f aca="false">H479-J479</f>
        <v>0</v>
      </c>
      <c r="L479" s="1"/>
      <c r="M479" s="0"/>
      <c r="N479" s="0"/>
      <c r="O479" s="0"/>
      <c r="P479" s="0"/>
      <c r="Q479" s="0"/>
      <c r="R479" s="0"/>
      <c r="S479" s="0"/>
      <c r="T479" s="0"/>
      <c r="U479" s="0"/>
      <c r="V479" s="0"/>
      <c r="AMI479" s="0"/>
      <c r="AMJ479" s="0"/>
    </row>
    <row r="480" s="23" customFormat="true" ht="30.8" hidden="false" customHeight="false" outlineLevel="0" collapsed="false">
      <c r="A480" s="1" t="s">
        <v>1302</v>
      </c>
      <c r="B480" s="1" t="s">
        <v>1303</v>
      </c>
      <c r="C480" s="1" t="s">
        <v>86</v>
      </c>
      <c r="D480" s="1" t="s">
        <v>51</v>
      </c>
      <c r="E480" s="1" t="n">
        <v>14797.5</v>
      </c>
      <c r="F480" s="1" t="n">
        <f aca="false">D480-C480</f>
        <v>3</v>
      </c>
      <c r="G480" s="22" t="n">
        <v>3853.5</v>
      </c>
      <c r="H480" s="1" t="n">
        <f aca="false">G480*F480</f>
        <v>11560.5</v>
      </c>
      <c r="I480" s="13" t="s">
        <v>1304</v>
      </c>
      <c r="J480" s="14" t="n">
        <v>11560.5</v>
      </c>
      <c r="K480" s="1" t="n">
        <f aca="false">H480-J480</f>
        <v>0</v>
      </c>
      <c r="L480" s="1"/>
      <c r="M480" s="0"/>
      <c r="N480" s="0"/>
      <c r="O480" s="0"/>
      <c r="P480" s="0"/>
      <c r="Q480" s="0"/>
      <c r="R480" s="0"/>
      <c r="S480" s="0"/>
      <c r="T480" s="0"/>
      <c r="U480" s="0"/>
      <c r="V480" s="0"/>
      <c r="AMI480" s="0"/>
      <c r="AMJ480" s="0"/>
    </row>
    <row r="481" customFormat="false" ht="30.8" hidden="false" customHeight="false" outlineLevel="0" collapsed="false">
      <c r="A481" s="22" t="s">
        <v>1305</v>
      </c>
      <c r="B481" s="22" t="s">
        <v>1306</v>
      </c>
      <c r="C481" s="22" t="s">
        <v>20</v>
      </c>
      <c r="D481" s="22" t="s">
        <v>58</v>
      </c>
      <c r="E481" s="22" t="n">
        <v>19730</v>
      </c>
      <c r="F481" s="22" t="n">
        <f aca="false">D481-C481</f>
        <v>4</v>
      </c>
      <c r="G481" s="22" t="n">
        <v>3853.5</v>
      </c>
      <c r="H481" s="22" t="n">
        <f aca="false">G481*F481</f>
        <v>15414</v>
      </c>
      <c r="I481" s="13" t="s">
        <v>1307</v>
      </c>
      <c r="J481" s="14" t="n">
        <v>15414</v>
      </c>
      <c r="K481" s="1" t="n">
        <f aca="false">H481-J481</f>
        <v>0</v>
      </c>
      <c r="L481" s="0"/>
    </row>
    <row r="482" customFormat="false" ht="30.8" hidden="false" customHeight="false" outlineLevel="0" collapsed="false">
      <c r="A482" s="1" t="s">
        <v>1308</v>
      </c>
      <c r="B482" s="1" t="s">
        <v>1309</v>
      </c>
      <c r="C482" s="1" t="s">
        <v>14</v>
      </c>
      <c r="D482" s="1" t="s">
        <v>146</v>
      </c>
      <c r="E482" s="1" t="n">
        <v>14797.5</v>
      </c>
      <c r="F482" s="1" t="n">
        <f aca="false">D482-C482</f>
        <v>3</v>
      </c>
      <c r="G482" s="22" t="n">
        <v>3853.5</v>
      </c>
      <c r="H482" s="1" t="n">
        <f aca="false">G482*F482</f>
        <v>11560.5</v>
      </c>
      <c r="I482" s="13" t="s">
        <v>1310</v>
      </c>
      <c r="J482" s="14" t="n">
        <v>11560.5</v>
      </c>
      <c r="K482" s="1" t="n">
        <f aca="false">H482-J482</f>
        <v>0</v>
      </c>
      <c r="L482" s="0"/>
    </row>
    <row r="483" s="23" customFormat="true" ht="30.8" hidden="false" customHeight="false" outlineLevel="0" collapsed="false">
      <c r="A483" s="1" t="s">
        <v>1311</v>
      </c>
      <c r="B483" s="1" t="s">
        <v>1312</v>
      </c>
      <c r="C483" s="1" t="s">
        <v>93</v>
      </c>
      <c r="D483" s="1" t="s">
        <v>13</v>
      </c>
      <c r="E483" s="1" t="n">
        <v>36037.5</v>
      </c>
      <c r="F483" s="1" t="n">
        <f aca="false">D483-C483</f>
        <v>5</v>
      </c>
      <c r="G483" s="22" t="n">
        <v>5743.5</v>
      </c>
      <c r="H483" s="1" t="n">
        <f aca="false">G483*F483</f>
        <v>28717.5</v>
      </c>
      <c r="I483" s="13" t="s">
        <v>1313</v>
      </c>
      <c r="J483" s="14" t="n">
        <v>28717</v>
      </c>
      <c r="K483" s="1" t="n">
        <f aca="false">H483-J483</f>
        <v>0.5</v>
      </c>
      <c r="L483" s="1"/>
      <c r="M483" s="0"/>
      <c r="N483" s="0"/>
      <c r="O483" s="0"/>
      <c r="P483" s="0"/>
      <c r="Q483" s="0"/>
      <c r="R483" s="0"/>
      <c r="S483" s="0"/>
      <c r="T483" s="0"/>
      <c r="U483" s="0"/>
      <c r="V483" s="0"/>
      <c r="AMI483" s="0"/>
      <c r="AMJ483" s="0"/>
    </row>
    <row r="484" customFormat="false" ht="15.9" hidden="false" customHeight="false" outlineLevel="0" collapsed="false">
      <c r="A484" s="1" t="s">
        <v>1314</v>
      </c>
      <c r="B484" s="1" t="s">
        <v>1315</v>
      </c>
      <c r="C484" s="1" t="s">
        <v>119</v>
      </c>
      <c r="D484" s="1" t="s">
        <v>39</v>
      </c>
      <c r="E484" s="1" t="n">
        <v>24937.5</v>
      </c>
      <c r="F484" s="1" t="n">
        <f aca="false">D484-C484</f>
        <v>3</v>
      </c>
      <c r="G484" s="22" t="n">
        <v>4693.5</v>
      </c>
      <c r="H484" s="1" t="n">
        <f aca="false">G484*F484</f>
        <v>14080.5</v>
      </c>
      <c r="I484" s="13" t="s">
        <v>1316</v>
      </c>
      <c r="J484" s="14" t="n">
        <v>14080.5</v>
      </c>
      <c r="K484" s="1" t="n">
        <f aca="false">H484-J484</f>
        <v>0</v>
      </c>
      <c r="L484" s="0"/>
    </row>
    <row r="485" s="23" customFormat="true" ht="15.9" hidden="false" customHeight="false" outlineLevel="0" collapsed="false">
      <c r="A485" s="1" t="s">
        <v>1317</v>
      </c>
      <c r="B485" s="1" t="s">
        <v>1318</v>
      </c>
      <c r="C485" s="1" t="s">
        <v>43</v>
      </c>
      <c r="D485" s="1" t="s">
        <v>47</v>
      </c>
      <c r="E485" s="1" t="n">
        <v>13807.5</v>
      </c>
      <c r="F485" s="1" t="n">
        <f aca="false">D485-C485</f>
        <v>2</v>
      </c>
      <c r="G485" s="22" t="n">
        <v>3853.5</v>
      </c>
      <c r="H485" s="1" t="n">
        <f aca="false">G485*F485</f>
        <v>7707</v>
      </c>
      <c r="I485" s="13" t="s">
        <v>1319</v>
      </c>
      <c r="J485" s="14" t="n">
        <v>7707</v>
      </c>
      <c r="K485" s="1" t="n">
        <f aca="false">H485-J485</f>
        <v>0</v>
      </c>
      <c r="L485" s="1"/>
      <c r="M485" s="0"/>
      <c r="N485" s="0"/>
      <c r="O485" s="0"/>
      <c r="P485" s="0"/>
      <c r="Q485" s="0"/>
      <c r="R485" s="0"/>
      <c r="S485" s="0"/>
      <c r="T485" s="0"/>
      <c r="U485" s="0"/>
      <c r="V485" s="0"/>
      <c r="AMI485" s="0"/>
      <c r="AMJ485" s="0"/>
    </row>
    <row r="486" customFormat="false" ht="30.8" hidden="false" customHeight="false" outlineLevel="0" collapsed="false">
      <c r="A486" s="22" t="s">
        <v>1320</v>
      </c>
      <c r="B486" s="22" t="s">
        <v>1321</v>
      </c>
      <c r="C486" s="22" t="s">
        <v>74</v>
      </c>
      <c r="D486" s="22" t="s">
        <v>75</v>
      </c>
      <c r="E486" s="22" t="n">
        <v>10635</v>
      </c>
      <c r="F486" s="22" t="n">
        <f aca="false">D486-C486</f>
        <v>2</v>
      </c>
      <c r="G486" s="22" t="n">
        <v>3853.5</v>
      </c>
      <c r="H486" s="22" t="n">
        <f aca="false">G486*F486</f>
        <v>7707</v>
      </c>
      <c r="I486" s="13" t="s">
        <v>1322</v>
      </c>
      <c r="J486" s="14" t="n">
        <v>7707</v>
      </c>
      <c r="K486" s="1" t="n">
        <f aca="false">H486-J486</f>
        <v>0</v>
      </c>
      <c r="L486" s="0"/>
    </row>
    <row r="487" s="12" customFormat="true" ht="29.85" hidden="false" customHeight="false" outlineLevel="0" collapsed="false">
      <c r="A487" s="7" t="s">
        <v>1323</v>
      </c>
      <c r="B487" s="11" t="s">
        <v>1324</v>
      </c>
      <c r="C487" s="11" t="s">
        <v>67</v>
      </c>
      <c r="D487" s="11" t="s">
        <v>39</v>
      </c>
      <c r="E487" s="11" t="n">
        <v>29595</v>
      </c>
      <c r="F487" s="11" t="n">
        <f aca="false">D487-C487</f>
        <v>2</v>
      </c>
      <c r="G487" s="8" t="n">
        <v>3853.5</v>
      </c>
      <c r="H487" s="11" t="n">
        <f aca="false">(G487*F487)*3</f>
        <v>23121</v>
      </c>
      <c r="I487" s="9" t="s">
        <v>1325</v>
      </c>
      <c r="J487" s="10" t="n">
        <v>7707</v>
      </c>
      <c r="K487" s="11" t="n">
        <f aca="false">H487-J487-J488-J489</f>
        <v>0</v>
      </c>
      <c r="L487" s="11"/>
    </row>
    <row r="488" s="12" customFormat="true" ht="29.85" hidden="false" customHeight="false" outlineLevel="0" collapsed="false">
      <c r="A488" s="7"/>
      <c r="B488" s="11"/>
      <c r="C488" s="11"/>
      <c r="D488" s="11"/>
      <c r="E488" s="11"/>
      <c r="F488" s="11"/>
      <c r="G488" s="8"/>
      <c r="H488" s="11"/>
      <c r="I488" s="9" t="s">
        <v>1326</v>
      </c>
      <c r="J488" s="10" t="n">
        <v>7707</v>
      </c>
      <c r="K488" s="11" t="n">
        <v>0</v>
      </c>
      <c r="L488" s="11"/>
    </row>
    <row r="489" s="12" customFormat="true" ht="15.9" hidden="false" customHeight="false" outlineLevel="0" collapsed="false">
      <c r="A489" s="7"/>
      <c r="B489" s="11"/>
      <c r="C489" s="11"/>
      <c r="D489" s="11"/>
      <c r="E489" s="11"/>
      <c r="F489" s="11"/>
      <c r="G489" s="8"/>
      <c r="H489" s="11"/>
      <c r="I489" s="9" t="s">
        <v>1327</v>
      </c>
      <c r="J489" s="10" t="n">
        <v>7707</v>
      </c>
      <c r="K489" s="11" t="n">
        <v>0</v>
      </c>
      <c r="L489" s="11"/>
    </row>
    <row r="490" s="54" customFormat="true" ht="29.85" hidden="false" customHeight="false" outlineLevel="0" collapsed="false">
      <c r="A490" s="50" t="s">
        <v>1328</v>
      </c>
      <c r="B490" s="51" t="s">
        <v>1329</v>
      </c>
      <c r="C490" s="51" t="s">
        <v>98</v>
      </c>
      <c r="D490" s="51" t="s">
        <v>47</v>
      </c>
      <c r="E490" s="51" t="n">
        <v>19540</v>
      </c>
      <c r="F490" s="51" t="n">
        <v>2</v>
      </c>
      <c r="G490" s="51" t="n">
        <v>3670</v>
      </c>
      <c r="H490" s="51" t="n">
        <f aca="false">G490*F490</f>
        <v>7340</v>
      </c>
      <c r="I490" s="52" t="s">
        <v>1330</v>
      </c>
      <c r="J490" s="53" t="n">
        <v>7340</v>
      </c>
      <c r="K490" s="51" t="n">
        <f aca="false">H490+H491-J490-J491</f>
        <v>-1000</v>
      </c>
      <c r="L490" s="51"/>
      <c r="AMI490" s="12"/>
      <c r="AMJ490" s="12"/>
    </row>
    <row r="491" s="12" customFormat="true" ht="29.85" hidden="false" customHeight="false" outlineLevel="0" collapsed="false">
      <c r="A491" s="50"/>
      <c r="B491" s="11"/>
      <c r="C491" s="11"/>
      <c r="D491" s="11"/>
      <c r="E491" s="11"/>
      <c r="F491" s="51" t="n">
        <v>2</v>
      </c>
      <c r="G491" s="51" t="n">
        <v>5000</v>
      </c>
      <c r="H491" s="51" t="n">
        <f aca="false">(G491*F491)+600*2</f>
        <v>11200</v>
      </c>
      <c r="I491" s="52" t="s">
        <v>1331</v>
      </c>
      <c r="J491" s="53" t="n">
        <v>12200</v>
      </c>
      <c r="K491" s="11" t="n">
        <v>0</v>
      </c>
      <c r="L491" s="11"/>
    </row>
    <row r="492" customFormat="false" ht="30.8" hidden="false" customHeight="false" outlineLevel="0" collapsed="false">
      <c r="A492" s="1" t="s">
        <v>1332</v>
      </c>
      <c r="B492" s="1" t="s">
        <v>1333</v>
      </c>
      <c r="C492" s="1" t="s">
        <v>119</v>
      </c>
      <c r="D492" s="1" t="s">
        <v>67</v>
      </c>
      <c r="E492" s="1" t="n">
        <v>4932.5</v>
      </c>
      <c r="F492" s="1" t="n">
        <f aca="false">D492-C492</f>
        <v>1</v>
      </c>
      <c r="G492" s="22" t="n">
        <v>3853.5</v>
      </c>
      <c r="H492" s="1" t="n">
        <f aca="false">G492*F492</f>
        <v>3853.5</v>
      </c>
      <c r="I492" s="13" t="s">
        <v>1334</v>
      </c>
      <c r="J492" s="14" t="n">
        <v>3853.5</v>
      </c>
      <c r="K492" s="1" t="n">
        <f aca="false">H492-J492</f>
        <v>0</v>
      </c>
      <c r="L492" s="0"/>
    </row>
    <row r="493" customFormat="false" ht="30.8" hidden="false" customHeight="false" outlineLevel="0" collapsed="false">
      <c r="A493" s="1" t="s">
        <v>1335</v>
      </c>
      <c r="B493" s="1" t="s">
        <v>1336</v>
      </c>
      <c r="C493" s="1" t="s">
        <v>43</v>
      </c>
      <c r="D493" s="1" t="s">
        <v>75</v>
      </c>
      <c r="E493" s="1" t="n">
        <v>42540</v>
      </c>
      <c r="F493" s="1" t="n">
        <f aca="false">D493-C493</f>
        <v>8</v>
      </c>
      <c r="G493" s="22" t="n">
        <v>3853.5</v>
      </c>
      <c r="H493" s="1" t="n">
        <f aca="false">G493*F493</f>
        <v>30828</v>
      </c>
      <c r="I493" s="13" t="s">
        <v>1337</v>
      </c>
      <c r="J493" s="14" t="n">
        <v>30828</v>
      </c>
      <c r="K493" s="1" t="n">
        <f aca="false">H493-J493</f>
        <v>0</v>
      </c>
      <c r="L493" s="0"/>
    </row>
    <row r="494" customFormat="false" ht="15.9" hidden="false" customHeight="false" outlineLevel="0" collapsed="false">
      <c r="A494" s="1" t="s">
        <v>1338</v>
      </c>
      <c r="B494" s="1" t="s">
        <v>1339</v>
      </c>
      <c r="C494" s="1" t="s">
        <v>39</v>
      </c>
      <c r="D494" s="1" t="s">
        <v>207</v>
      </c>
      <c r="E494" s="1" t="n">
        <v>24430</v>
      </c>
      <c r="F494" s="1" t="n">
        <f aca="false">D494-C494</f>
        <v>4</v>
      </c>
      <c r="G494" s="22" t="n">
        <v>3853.5</v>
      </c>
      <c r="H494" s="1" t="n">
        <f aca="false">G494*F494</f>
        <v>15414</v>
      </c>
      <c r="I494" s="13" t="s">
        <v>1340</v>
      </c>
      <c r="J494" s="14" t="n">
        <v>15414</v>
      </c>
      <c r="K494" s="1" t="n">
        <f aca="false">H494-J494</f>
        <v>0</v>
      </c>
      <c r="L494" s="0"/>
    </row>
    <row r="495" customFormat="false" ht="15.9" hidden="false" customHeight="false" outlineLevel="0" collapsed="false">
      <c r="A495" s="1" t="s">
        <v>1341</v>
      </c>
      <c r="B495" s="1" t="s">
        <v>1342</v>
      </c>
      <c r="C495" s="1" t="s">
        <v>43</v>
      </c>
      <c r="D495" s="1" t="s">
        <v>28</v>
      </c>
      <c r="E495" s="1" t="n">
        <v>6903.75</v>
      </c>
      <c r="F495" s="1" t="n">
        <f aca="false">D495-C495</f>
        <v>1</v>
      </c>
      <c r="G495" s="22" t="n">
        <v>3853.5</v>
      </c>
      <c r="H495" s="1" t="n">
        <f aca="false">G495*F495</f>
        <v>3853.5</v>
      </c>
      <c r="I495" s="13" t="s">
        <v>1343</v>
      </c>
      <c r="J495" s="14" t="n">
        <v>3853.5</v>
      </c>
      <c r="K495" s="1" t="n">
        <f aca="false">H495-J495</f>
        <v>0</v>
      </c>
      <c r="L495" s="0"/>
    </row>
    <row r="496" s="23" customFormat="true" ht="15.9" hidden="false" customHeight="false" outlineLevel="0" collapsed="false">
      <c r="A496" s="1" t="s">
        <v>1344</v>
      </c>
      <c r="B496" s="1" t="s">
        <v>1345</v>
      </c>
      <c r="C496" s="1" t="s">
        <v>43</v>
      </c>
      <c r="D496" s="1" t="s">
        <v>28</v>
      </c>
      <c r="E496" s="1" t="n">
        <v>6903.75</v>
      </c>
      <c r="F496" s="1" t="n">
        <f aca="false">D496-C496</f>
        <v>1</v>
      </c>
      <c r="G496" s="22" t="n">
        <v>3853.5</v>
      </c>
      <c r="H496" s="1" t="n">
        <f aca="false">G496*F496</f>
        <v>3853.5</v>
      </c>
      <c r="I496" s="13" t="s">
        <v>1346</v>
      </c>
      <c r="J496" s="14" t="n">
        <v>3853.5</v>
      </c>
      <c r="K496" s="1" t="n">
        <f aca="false">H496-J496</f>
        <v>0</v>
      </c>
      <c r="L496" s="1"/>
      <c r="M496" s="0"/>
      <c r="N496" s="0"/>
      <c r="O496" s="0"/>
      <c r="P496" s="0"/>
      <c r="Q496" s="0"/>
      <c r="R496" s="0"/>
      <c r="S496" s="0"/>
      <c r="T496" s="0"/>
      <c r="U496" s="0"/>
      <c r="V496" s="0"/>
      <c r="AMI496" s="0"/>
      <c r="AMJ496" s="0"/>
    </row>
    <row r="497" customFormat="false" ht="30.8" hidden="false" customHeight="false" outlineLevel="0" collapsed="false">
      <c r="A497" s="22" t="s">
        <v>1347</v>
      </c>
      <c r="B497" s="22" t="s">
        <v>1348</v>
      </c>
      <c r="C497" s="22" t="s">
        <v>20</v>
      </c>
      <c r="D497" s="22" t="s">
        <v>180</v>
      </c>
      <c r="E497" s="22" t="n">
        <v>4932.5</v>
      </c>
      <c r="F497" s="22" t="n">
        <f aca="false">D497-C497</f>
        <v>1</v>
      </c>
      <c r="G497" s="22" t="n">
        <v>3853.5</v>
      </c>
      <c r="H497" s="22" t="n">
        <f aca="false">G497*F497</f>
        <v>3853.5</v>
      </c>
      <c r="I497" s="13" t="s">
        <v>1349</v>
      </c>
      <c r="J497" s="14" t="n">
        <v>3853.5</v>
      </c>
      <c r="K497" s="1" t="n">
        <f aca="false">H497-J497</f>
        <v>0</v>
      </c>
      <c r="L497" s="0"/>
    </row>
    <row r="498" s="23" customFormat="true" ht="30.8" hidden="false" customHeight="false" outlineLevel="0" collapsed="false">
      <c r="A498" s="1" t="s">
        <v>1350</v>
      </c>
      <c r="B498" s="1" t="s">
        <v>1351</v>
      </c>
      <c r="C498" s="1" t="s">
        <v>142</v>
      </c>
      <c r="D498" s="1" t="s">
        <v>63</v>
      </c>
      <c r="E498" s="1" t="n">
        <v>9865</v>
      </c>
      <c r="F498" s="1" t="n">
        <f aca="false">D498-C498</f>
        <v>2</v>
      </c>
      <c r="G498" s="22" t="n">
        <v>3853.5</v>
      </c>
      <c r="H498" s="1" t="n">
        <f aca="false">G498*F498</f>
        <v>7707</v>
      </c>
      <c r="I498" s="13" t="s">
        <v>1352</v>
      </c>
      <c r="J498" s="14" t="n">
        <v>7707</v>
      </c>
      <c r="K498" s="1" t="n">
        <f aca="false">H498-J498</f>
        <v>0</v>
      </c>
      <c r="L498" s="1"/>
      <c r="M498" s="0"/>
      <c r="N498" s="0"/>
      <c r="O498" s="0"/>
      <c r="P498" s="0"/>
      <c r="Q498" s="0"/>
      <c r="R498" s="0"/>
      <c r="S498" s="0"/>
      <c r="T498" s="0"/>
      <c r="U498" s="0"/>
      <c r="V498" s="0"/>
      <c r="AMI498" s="0"/>
      <c r="AMJ498" s="0"/>
    </row>
    <row r="499" customFormat="false" ht="30.8" hidden="false" customHeight="false" outlineLevel="0" collapsed="false">
      <c r="A499" s="22" t="s">
        <v>1353</v>
      </c>
      <c r="B499" s="22" t="s">
        <v>1354</v>
      </c>
      <c r="C499" s="22" t="s">
        <v>43</v>
      </c>
      <c r="D499" s="22" t="s">
        <v>29</v>
      </c>
      <c r="E499" s="22" t="n">
        <v>32340</v>
      </c>
      <c r="F499" s="22" t="n">
        <f aca="false">D499-C499</f>
        <v>4</v>
      </c>
      <c r="G499" s="22" t="n">
        <v>4693.5</v>
      </c>
      <c r="H499" s="22" t="n">
        <f aca="false">G499*F499</f>
        <v>18774</v>
      </c>
      <c r="I499" s="13" t="s">
        <v>1355</v>
      </c>
      <c r="J499" s="14" t="n">
        <v>18774</v>
      </c>
      <c r="K499" s="1" t="n">
        <f aca="false">H499-J499</f>
        <v>0</v>
      </c>
      <c r="L499" s="0"/>
    </row>
    <row r="500" s="23" customFormat="true" ht="30.8" hidden="false" customHeight="false" outlineLevel="0" collapsed="false">
      <c r="A500" s="1" t="s">
        <v>1356</v>
      </c>
      <c r="B500" s="1" t="s">
        <v>1357</v>
      </c>
      <c r="C500" s="1" t="s">
        <v>180</v>
      </c>
      <c r="D500" s="1" t="s">
        <v>58</v>
      </c>
      <c r="E500" s="1" t="n">
        <v>14797.5</v>
      </c>
      <c r="F500" s="1" t="n">
        <f aca="false">D500-C500</f>
        <v>3</v>
      </c>
      <c r="G500" s="22" t="n">
        <v>3853.5</v>
      </c>
      <c r="H500" s="1" t="n">
        <f aca="false">G500*F500</f>
        <v>11560.5</v>
      </c>
      <c r="I500" s="13" t="s">
        <v>1358</v>
      </c>
      <c r="J500" s="14" t="n">
        <v>11560.5</v>
      </c>
      <c r="K500" s="1" t="n">
        <f aca="false">H500-J500</f>
        <v>0</v>
      </c>
      <c r="L500" s="1"/>
      <c r="M500" s="0"/>
      <c r="N500" s="0"/>
      <c r="O500" s="0"/>
      <c r="P500" s="0"/>
      <c r="Q500" s="0"/>
      <c r="R500" s="0"/>
      <c r="S500" s="0"/>
      <c r="T500" s="0"/>
      <c r="U500" s="0"/>
      <c r="V500" s="0"/>
      <c r="AMI500" s="0"/>
      <c r="AMJ500" s="0"/>
    </row>
    <row r="501" s="23" customFormat="true" ht="15.9" hidden="false" customHeight="false" outlineLevel="0" collapsed="false">
      <c r="A501" s="1" t="s">
        <v>1359</v>
      </c>
      <c r="B501" s="1" t="s">
        <v>1360</v>
      </c>
      <c r="C501" s="1" t="s">
        <v>112</v>
      </c>
      <c r="D501" s="1" t="s">
        <v>58</v>
      </c>
      <c r="E501" s="1" t="n">
        <v>36645</v>
      </c>
      <c r="F501" s="1" t="n">
        <f aca="false">D501-C501</f>
        <v>6</v>
      </c>
      <c r="G501" s="22" t="n">
        <v>3853.5</v>
      </c>
      <c r="H501" s="1" t="n">
        <f aca="false">G501*F501</f>
        <v>23121</v>
      </c>
      <c r="I501" s="13" t="s">
        <v>1361</v>
      </c>
      <c r="J501" s="14" t="n">
        <v>23121</v>
      </c>
      <c r="K501" s="1" t="n">
        <f aca="false">H501-J501</f>
        <v>0</v>
      </c>
      <c r="L501" s="1"/>
      <c r="M501" s="0"/>
      <c r="N501" s="0"/>
      <c r="O501" s="0"/>
      <c r="P501" s="0"/>
      <c r="Q501" s="0"/>
      <c r="R501" s="0"/>
      <c r="S501" s="0"/>
      <c r="T501" s="0"/>
      <c r="U501" s="0"/>
      <c r="V501" s="0"/>
      <c r="AMI501" s="0"/>
      <c r="AMJ501" s="0"/>
    </row>
    <row r="502" s="18" customFormat="true" ht="29.85" hidden="false" customHeight="false" outlineLevel="0" collapsed="false">
      <c r="A502" s="40" t="s">
        <v>1362</v>
      </c>
      <c r="B502" s="15" t="s">
        <v>1363</v>
      </c>
      <c r="C502" s="15" t="s">
        <v>112</v>
      </c>
      <c r="D502" s="15" t="s">
        <v>20</v>
      </c>
      <c r="E502" s="15" t="n">
        <v>24060</v>
      </c>
      <c r="F502" s="15" t="n">
        <f aca="false">D502-C502</f>
        <v>2</v>
      </c>
      <c r="G502" s="15" t="n">
        <v>3853.5</v>
      </c>
      <c r="H502" s="15" t="n">
        <f aca="false">G502*F502</f>
        <v>7707</v>
      </c>
      <c r="I502" s="16" t="s">
        <v>1364</v>
      </c>
      <c r="J502" s="17" t="n">
        <v>7707</v>
      </c>
      <c r="K502" s="15" t="n">
        <f aca="false">H502+H503-J502-J503</f>
        <v>0</v>
      </c>
      <c r="L502" s="15"/>
    </row>
    <row r="503" s="18" customFormat="true" ht="29.85" hidden="false" customHeight="false" outlineLevel="0" collapsed="false">
      <c r="A503" s="40"/>
      <c r="B503" s="15"/>
      <c r="C503" s="15"/>
      <c r="D503" s="15"/>
      <c r="E503" s="15"/>
      <c r="F503" s="15" t="n">
        <v>2</v>
      </c>
      <c r="G503" s="15" t="n">
        <v>5743.5</v>
      </c>
      <c r="H503" s="15" t="n">
        <v>11486.8</v>
      </c>
      <c r="I503" s="16" t="s">
        <v>1365</v>
      </c>
      <c r="J503" s="17" t="n">
        <v>11486.8</v>
      </c>
      <c r="K503" s="15" t="n">
        <v>0</v>
      </c>
      <c r="L503" s="15"/>
    </row>
    <row r="504" customFormat="false" ht="29.85" hidden="false" customHeight="false" outlineLevel="0" collapsed="false">
      <c r="A504" s="1" t="s">
        <v>1366</v>
      </c>
      <c r="B504" s="1" t="s">
        <v>1367</v>
      </c>
      <c r="C504" s="1" t="s">
        <v>58</v>
      </c>
      <c r="D504" s="1" t="s">
        <v>59</v>
      </c>
      <c r="E504" s="1" t="n">
        <v>11532.5</v>
      </c>
      <c r="F504" s="1" t="n">
        <f aca="false">D504-C504</f>
        <v>2</v>
      </c>
      <c r="G504" s="22" t="n">
        <v>3853.5</v>
      </c>
      <c r="H504" s="1" t="n">
        <f aca="false">G504*F504</f>
        <v>7707</v>
      </c>
      <c r="I504" s="13" t="s">
        <v>1368</v>
      </c>
      <c r="J504" s="14" t="n">
        <v>7707</v>
      </c>
      <c r="K504" s="1" t="n">
        <f aca="false">H504-J504</f>
        <v>0</v>
      </c>
      <c r="L504" s="0"/>
    </row>
    <row r="505" customFormat="false" ht="15.9" hidden="false" customHeight="false" outlineLevel="0" collapsed="false">
      <c r="A505" s="1" t="s">
        <v>1369</v>
      </c>
      <c r="B505" s="1" t="s">
        <v>1370</v>
      </c>
      <c r="C505" s="1" t="s">
        <v>29</v>
      </c>
      <c r="D505" s="1" t="s">
        <v>75</v>
      </c>
      <c r="E505" s="1" t="n">
        <v>19730</v>
      </c>
      <c r="F505" s="1" t="n">
        <f aca="false">D505-C505</f>
        <v>4</v>
      </c>
      <c r="G505" s="22" t="n">
        <v>3853.5</v>
      </c>
      <c r="H505" s="1" t="n">
        <f aca="false">G505*F505</f>
        <v>15414</v>
      </c>
      <c r="I505" s="13" t="s">
        <v>1371</v>
      </c>
      <c r="J505" s="14" t="n">
        <v>15414</v>
      </c>
      <c r="K505" s="1" t="n">
        <f aca="false">H505-J505</f>
        <v>0</v>
      </c>
      <c r="L505" s="0"/>
    </row>
    <row r="506" customFormat="false" ht="30.8" hidden="false" customHeight="false" outlineLevel="0" collapsed="false">
      <c r="A506" s="1" t="s">
        <v>1372</v>
      </c>
      <c r="B506" s="1" t="s">
        <v>1373</v>
      </c>
      <c r="C506" s="1" t="s">
        <v>86</v>
      </c>
      <c r="D506" s="1" t="s">
        <v>51</v>
      </c>
      <c r="E506" s="1" t="n">
        <v>18322.5</v>
      </c>
      <c r="F506" s="1" t="n">
        <f aca="false">D506-C506</f>
        <v>3</v>
      </c>
      <c r="G506" s="22" t="n">
        <v>3853.5</v>
      </c>
      <c r="H506" s="1" t="n">
        <f aca="false">G506*F506</f>
        <v>11560.5</v>
      </c>
      <c r="I506" s="13" t="s">
        <v>1374</v>
      </c>
      <c r="J506" s="14" t="n">
        <v>11560.5</v>
      </c>
      <c r="K506" s="1" t="n">
        <f aca="false">H506-J506</f>
        <v>0</v>
      </c>
      <c r="L506" s="0"/>
    </row>
    <row r="507" s="12" customFormat="true" ht="29.85" hidden="false" customHeight="false" outlineLevel="0" collapsed="false">
      <c r="A507" s="19" t="s">
        <v>1375</v>
      </c>
      <c r="B507" s="11" t="s">
        <v>1376</v>
      </c>
      <c r="C507" s="11" t="s">
        <v>63</v>
      </c>
      <c r="D507" s="11" t="s">
        <v>34</v>
      </c>
      <c r="E507" s="11" t="n">
        <v>41660</v>
      </c>
      <c r="F507" s="11" t="n">
        <f aca="false">D507-C507</f>
        <v>4</v>
      </c>
      <c r="G507" s="8" t="n">
        <f aca="false">3853.5*2</f>
        <v>7707</v>
      </c>
      <c r="H507" s="11" t="n">
        <f aca="false">G507*F507</f>
        <v>30828</v>
      </c>
      <c r="I507" s="9" t="s">
        <v>1377</v>
      </c>
      <c r="J507" s="10" t="n">
        <v>15414</v>
      </c>
      <c r="K507" s="11" t="n">
        <f aca="false">H507-J507-J508</f>
        <v>0</v>
      </c>
      <c r="L507" s="11"/>
    </row>
    <row r="508" customFormat="false" ht="29.85" hidden="false" customHeight="false" outlineLevel="0" collapsed="false">
      <c r="A508" s="19"/>
      <c r="B508" s="11"/>
      <c r="C508" s="11"/>
      <c r="D508" s="11"/>
      <c r="E508" s="11"/>
      <c r="F508" s="11"/>
      <c r="G508" s="8"/>
      <c r="H508" s="11"/>
      <c r="I508" s="20" t="s">
        <v>1378</v>
      </c>
      <c r="J508" s="21" t="n">
        <v>15414</v>
      </c>
      <c r="K508" s="11" t="n">
        <v>0</v>
      </c>
      <c r="L508" s="11"/>
    </row>
    <row r="509" s="23" customFormat="true" ht="30.8" hidden="false" customHeight="false" outlineLevel="0" collapsed="false">
      <c r="A509" s="1" t="s">
        <v>1379</v>
      </c>
      <c r="B509" s="1" t="s">
        <v>1380</v>
      </c>
      <c r="C509" s="1" t="s">
        <v>180</v>
      </c>
      <c r="D509" s="1" t="s">
        <v>59</v>
      </c>
      <c r="E509" s="1" t="n">
        <v>34518.75</v>
      </c>
      <c r="F509" s="1" t="n">
        <f aca="false">D509-C509</f>
        <v>5</v>
      </c>
      <c r="G509" s="22" t="n">
        <v>3853.5</v>
      </c>
      <c r="H509" s="1" t="n">
        <f aca="false">G509*F509</f>
        <v>19267.5</v>
      </c>
      <c r="I509" s="13" t="s">
        <v>1381</v>
      </c>
      <c r="J509" s="14" t="n">
        <v>19267.5</v>
      </c>
      <c r="K509" s="1" t="n">
        <f aca="false">H509-J509</f>
        <v>0</v>
      </c>
      <c r="L509" s="1"/>
      <c r="M509" s="0"/>
      <c r="N509" s="0"/>
      <c r="O509" s="0"/>
      <c r="P509" s="0"/>
      <c r="Q509" s="0"/>
      <c r="R509" s="0"/>
      <c r="S509" s="0"/>
      <c r="T509" s="0"/>
      <c r="U509" s="0"/>
      <c r="V509" s="0"/>
      <c r="AMI509" s="0"/>
      <c r="AMJ509" s="0"/>
    </row>
    <row r="510" customFormat="false" ht="30.8" hidden="false" customHeight="false" outlineLevel="0" collapsed="false">
      <c r="A510" s="22" t="s">
        <v>1382</v>
      </c>
      <c r="B510" s="22" t="s">
        <v>1383</v>
      </c>
      <c r="C510" s="22" t="s">
        <v>43</v>
      </c>
      <c r="D510" s="22" t="s">
        <v>47</v>
      </c>
      <c r="E510" s="22" t="n">
        <v>11185</v>
      </c>
      <c r="F510" s="22" t="n">
        <f aca="false">D510-C510</f>
        <v>2</v>
      </c>
      <c r="G510" s="22" t="n">
        <v>3853.5</v>
      </c>
      <c r="H510" s="22" t="n">
        <f aca="false">G510*F510</f>
        <v>7707</v>
      </c>
      <c r="I510" s="13" t="s">
        <v>1384</v>
      </c>
      <c r="J510" s="14" t="n">
        <v>7707</v>
      </c>
      <c r="K510" s="1" t="n">
        <f aca="false">H510-J510</f>
        <v>0</v>
      </c>
      <c r="L510" s="0"/>
    </row>
    <row r="511" s="23" customFormat="true" ht="15.9" hidden="false" customHeight="false" outlineLevel="0" collapsed="false">
      <c r="A511" s="1" t="s">
        <v>1385</v>
      </c>
      <c r="B511" s="1" t="s">
        <v>1386</v>
      </c>
      <c r="C511" s="1" t="s">
        <v>207</v>
      </c>
      <c r="D511" s="1" t="s">
        <v>112</v>
      </c>
      <c r="E511" s="1" t="n">
        <v>13645</v>
      </c>
      <c r="F511" s="1" t="n">
        <f aca="false">D511-C511</f>
        <v>2</v>
      </c>
      <c r="G511" s="22" t="n">
        <v>5743.5</v>
      </c>
      <c r="H511" s="1" t="n">
        <f aca="false">G511*F511</f>
        <v>11487</v>
      </c>
      <c r="I511" s="13" t="s">
        <v>1387</v>
      </c>
      <c r="J511" s="14" t="n">
        <v>11486.8</v>
      </c>
      <c r="K511" s="1" t="n">
        <f aca="false">H511-J511</f>
        <v>0.200000000000728</v>
      </c>
      <c r="L511" s="1"/>
      <c r="M511" s="0"/>
      <c r="N511" s="0"/>
      <c r="O511" s="0"/>
      <c r="P511" s="0"/>
      <c r="Q511" s="0"/>
      <c r="R511" s="0"/>
      <c r="S511" s="0"/>
      <c r="T511" s="0"/>
      <c r="U511" s="0"/>
      <c r="V511" s="0"/>
      <c r="AMI511" s="0"/>
      <c r="AMJ511" s="0"/>
    </row>
    <row r="512" s="23" customFormat="true" ht="30.8" hidden="false" customHeight="false" outlineLevel="0" collapsed="false">
      <c r="A512" s="1" t="s">
        <v>1388</v>
      </c>
      <c r="B512" s="1" t="s">
        <v>1389</v>
      </c>
      <c r="C512" s="1" t="s">
        <v>86</v>
      </c>
      <c r="D512" s="1" t="s">
        <v>133</v>
      </c>
      <c r="E512" s="1" t="n">
        <v>4932.5</v>
      </c>
      <c r="F512" s="1" t="n">
        <f aca="false">D512-C512</f>
        <v>1</v>
      </c>
      <c r="G512" s="22" t="n">
        <v>3853.5</v>
      </c>
      <c r="H512" s="1" t="n">
        <f aca="false">G512*F512</f>
        <v>3853.5</v>
      </c>
      <c r="I512" s="13" t="s">
        <v>1390</v>
      </c>
      <c r="J512" s="14" t="n">
        <v>3853.5</v>
      </c>
      <c r="K512" s="1" t="n">
        <f aca="false">H512-J512</f>
        <v>0</v>
      </c>
      <c r="L512" s="1"/>
      <c r="M512" s="0"/>
      <c r="N512" s="0"/>
      <c r="O512" s="0"/>
      <c r="P512" s="0"/>
      <c r="Q512" s="0"/>
      <c r="R512" s="0"/>
      <c r="S512" s="0"/>
      <c r="T512" s="0"/>
      <c r="U512" s="0"/>
      <c r="V512" s="0"/>
      <c r="AMI512" s="0"/>
      <c r="AMJ512" s="0"/>
    </row>
    <row r="513" s="23" customFormat="true" ht="15.9" hidden="false" customHeight="false" outlineLevel="0" collapsed="false">
      <c r="A513" s="1" t="s">
        <v>1391</v>
      </c>
      <c r="B513" s="1" t="s">
        <v>1392</v>
      </c>
      <c r="C513" s="1" t="s">
        <v>19</v>
      </c>
      <c r="D513" s="1" t="s">
        <v>119</v>
      </c>
      <c r="E513" s="1" t="n">
        <v>14797.5</v>
      </c>
      <c r="F513" s="1" t="n">
        <f aca="false">D513-C513</f>
        <v>3</v>
      </c>
      <c r="G513" s="22" t="n">
        <v>3853.5</v>
      </c>
      <c r="H513" s="1" t="n">
        <f aca="false">G513*F513</f>
        <v>11560.5</v>
      </c>
      <c r="I513" s="13" t="s">
        <v>1393</v>
      </c>
      <c r="J513" s="14" t="n">
        <v>11560.5</v>
      </c>
      <c r="K513" s="1" t="n">
        <f aca="false">H513-J513</f>
        <v>0</v>
      </c>
      <c r="L513" s="1"/>
      <c r="M513" s="0"/>
      <c r="N513" s="0"/>
      <c r="O513" s="0"/>
      <c r="P513" s="0"/>
      <c r="Q513" s="0"/>
      <c r="R513" s="0"/>
      <c r="S513" s="0"/>
      <c r="T513" s="0"/>
      <c r="U513" s="0"/>
      <c r="V513" s="0"/>
      <c r="AMI513" s="0"/>
      <c r="AMJ513" s="0"/>
    </row>
    <row r="514" customFormat="false" ht="30.8" hidden="false" customHeight="false" outlineLevel="0" collapsed="false">
      <c r="A514" s="1" t="s">
        <v>1394</v>
      </c>
      <c r="B514" s="1" t="s">
        <v>1395</v>
      </c>
      <c r="C514" s="1" t="s">
        <v>51</v>
      </c>
      <c r="D514" s="1" t="s">
        <v>58</v>
      </c>
      <c r="E514" s="1" t="n">
        <v>34527.5</v>
      </c>
      <c r="F514" s="1" t="n">
        <f aca="false">D514-C514</f>
        <v>7</v>
      </c>
      <c r="G514" s="22" t="n">
        <v>3853.5</v>
      </c>
      <c r="H514" s="1" t="n">
        <f aca="false">G514*F514</f>
        <v>26974.5</v>
      </c>
      <c r="I514" s="13" t="s">
        <v>1396</v>
      </c>
      <c r="J514" s="14" t="n">
        <v>26974.5</v>
      </c>
      <c r="K514" s="1" t="n">
        <f aca="false">H514-J514</f>
        <v>0</v>
      </c>
      <c r="L514" s="0"/>
    </row>
    <row r="515" customFormat="false" ht="30.8" hidden="false" customHeight="false" outlineLevel="0" collapsed="false">
      <c r="A515" s="1" t="s">
        <v>1397</v>
      </c>
      <c r="B515" s="1" t="s">
        <v>1398</v>
      </c>
      <c r="C515" s="1" t="s">
        <v>74</v>
      </c>
      <c r="D515" s="1" t="s">
        <v>75</v>
      </c>
      <c r="E515" s="1" t="n">
        <v>13807.5</v>
      </c>
      <c r="F515" s="1" t="n">
        <f aca="false">D515-C515</f>
        <v>2</v>
      </c>
      <c r="G515" s="22" t="n">
        <v>3853.5</v>
      </c>
      <c r="H515" s="1" t="n">
        <f aca="false">G515*F515</f>
        <v>7707</v>
      </c>
      <c r="I515" s="13" t="s">
        <v>1399</v>
      </c>
      <c r="J515" s="14" t="n">
        <v>7707</v>
      </c>
      <c r="K515" s="1" t="n">
        <f aca="false">H515-J515</f>
        <v>0</v>
      </c>
      <c r="L515" s="0"/>
    </row>
    <row r="516" s="23" customFormat="true" ht="30.8" hidden="false" customHeight="false" outlineLevel="0" collapsed="false">
      <c r="A516" s="1" t="s">
        <v>1400</v>
      </c>
      <c r="B516" s="1" t="s">
        <v>1398</v>
      </c>
      <c r="C516" s="1" t="s">
        <v>75</v>
      </c>
      <c r="D516" s="1" t="s">
        <v>19</v>
      </c>
      <c r="E516" s="1" t="n">
        <v>13807.5</v>
      </c>
      <c r="F516" s="1" t="n">
        <f aca="false">D516-C516</f>
        <v>2</v>
      </c>
      <c r="G516" s="22" t="n">
        <v>3853.5</v>
      </c>
      <c r="H516" s="1" t="n">
        <f aca="false">G516*F516</f>
        <v>7707</v>
      </c>
      <c r="I516" s="13" t="s">
        <v>1401</v>
      </c>
      <c r="J516" s="14" t="n">
        <v>7707</v>
      </c>
      <c r="K516" s="1" t="n">
        <f aca="false">H516-J516</f>
        <v>0</v>
      </c>
      <c r="L516" s="1"/>
      <c r="M516" s="0"/>
      <c r="N516" s="0"/>
      <c r="O516" s="0"/>
      <c r="P516" s="0"/>
      <c r="Q516" s="0"/>
      <c r="R516" s="0"/>
      <c r="S516" s="0"/>
      <c r="T516" s="0"/>
      <c r="U516" s="0"/>
      <c r="V516" s="0"/>
      <c r="AMI516" s="0"/>
      <c r="AMJ516" s="0"/>
    </row>
    <row r="517" customFormat="false" ht="15.9" hidden="false" customHeight="false" outlineLevel="0" collapsed="false">
      <c r="A517" s="22" t="s">
        <v>1402</v>
      </c>
      <c r="B517" s="22" t="s">
        <v>1403</v>
      </c>
      <c r="C517" s="22" t="s">
        <v>20</v>
      </c>
      <c r="D517" s="22" t="s">
        <v>146</v>
      </c>
      <c r="E517" s="22" t="n">
        <v>13085</v>
      </c>
      <c r="F517" s="22" t="n">
        <f aca="false">D517-C517</f>
        <v>2</v>
      </c>
      <c r="G517" s="22" t="n">
        <v>4693.5</v>
      </c>
      <c r="H517" s="22" t="n">
        <f aca="false">G517*F517</f>
        <v>9387</v>
      </c>
      <c r="I517" s="13" t="s">
        <v>1404</v>
      </c>
      <c r="J517" s="14" t="n">
        <v>9387</v>
      </c>
      <c r="K517" s="1" t="n">
        <f aca="false">H517-J517</f>
        <v>0</v>
      </c>
      <c r="L517" s="22"/>
      <c r="M517" s="24"/>
      <c r="N517" s="24"/>
      <c r="O517" s="24"/>
      <c r="P517" s="24"/>
      <c r="Q517" s="24"/>
      <c r="R517" s="24"/>
      <c r="S517" s="24"/>
      <c r="T517" s="24"/>
      <c r="U517" s="24"/>
      <c r="V517" s="24"/>
    </row>
    <row r="518" customFormat="false" ht="30.8" hidden="false" customHeight="false" outlineLevel="0" collapsed="false">
      <c r="A518" s="22" t="s">
        <v>1405</v>
      </c>
      <c r="B518" s="22" t="s">
        <v>1406</v>
      </c>
      <c r="C518" s="22" t="s">
        <v>13</v>
      </c>
      <c r="D518" s="22" t="s">
        <v>20</v>
      </c>
      <c r="E518" s="22" t="n">
        <v>34527.5</v>
      </c>
      <c r="F518" s="22" t="n">
        <f aca="false">D518-C518</f>
        <v>7</v>
      </c>
      <c r="G518" s="22" t="n">
        <v>3853.5</v>
      </c>
      <c r="H518" s="22" t="n">
        <f aca="false">G518*F518</f>
        <v>26974.5</v>
      </c>
      <c r="I518" s="13" t="s">
        <v>1407</v>
      </c>
      <c r="J518" s="14" t="n">
        <v>26974.5</v>
      </c>
      <c r="K518" s="1" t="n">
        <f aca="false">H518-J518</f>
        <v>0</v>
      </c>
      <c r="L518" s="22"/>
      <c r="M518" s="24"/>
      <c r="N518" s="24"/>
      <c r="O518" s="24"/>
      <c r="P518" s="24"/>
      <c r="Q518" s="24"/>
      <c r="R518" s="24"/>
      <c r="S518" s="24"/>
      <c r="T518" s="24"/>
      <c r="U518" s="24"/>
      <c r="V518" s="24"/>
    </row>
    <row r="519" s="24" customFormat="true" ht="30.8" hidden="false" customHeight="false" outlineLevel="0" collapsed="false">
      <c r="A519" s="22" t="s">
        <v>1408</v>
      </c>
      <c r="B519" s="22" t="s">
        <v>1409</v>
      </c>
      <c r="C519" s="22" t="s">
        <v>43</v>
      </c>
      <c r="D519" s="22" t="s">
        <v>19</v>
      </c>
      <c r="E519" s="22" t="n">
        <v>49325</v>
      </c>
      <c r="F519" s="22" t="n">
        <f aca="false">D519-C519</f>
        <v>10</v>
      </c>
      <c r="G519" s="22" t="n">
        <v>3853.5</v>
      </c>
      <c r="H519" s="22" t="n">
        <f aca="false">G519*F519</f>
        <v>38535</v>
      </c>
      <c r="I519" s="13" t="s">
        <v>1410</v>
      </c>
      <c r="J519" s="14" t="n">
        <v>38535</v>
      </c>
      <c r="K519" s="1" t="n">
        <f aca="false">H519-J519</f>
        <v>0</v>
      </c>
      <c r="L519" s="22"/>
      <c r="AMI519" s="0"/>
      <c r="AMJ519" s="0"/>
    </row>
    <row r="520" s="12" customFormat="true" ht="29.85" hidden="false" customHeight="false" outlineLevel="0" collapsed="false">
      <c r="A520" s="19" t="s">
        <v>1411</v>
      </c>
      <c r="B520" s="11" t="s">
        <v>1412</v>
      </c>
      <c r="C520" s="11" t="s">
        <v>166</v>
      </c>
      <c r="D520" s="11" t="s">
        <v>142</v>
      </c>
      <c r="E520" s="11" t="n">
        <v>31721</v>
      </c>
      <c r="F520" s="11" t="n">
        <v>3</v>
      </c>
      <c r="G520" s="8" t="n">
        <v>3853.5</v>
      </c>
      <c r="H520" s="11" t="n">
        <f aca="false">(G520*F520)*2</f>
        <v>23121</v>
      </c>
      <c r="I520" s="9" t="s">
        <v>1413</v>
      </c>
      <c r="J520" s="10" t="n">
        <v>11560.5</v>
      </c>
      <c r="K520" s="11" t="n">
        <f aca="false">H520+H521-J520-J521-J522-J523</f>
        <v>1400</v>
      </c>
      <c r="L520" s="11"/>
    </row>
    <row r="521" s="12" customFormat="true" ht="29.85" hidden="false" customHeight="false" outlineLevel="0" collapsed="false">
      <c r="A521" s="19"/>
      <c r="B521" s="11"/>
      <c r="C521" s="11"/>
      <c r="D521" s="11"/>
      <c r="E521" s="11"/>
      <c r="F521" s="11" t="n">
        <v>1</v>
      </c>
      <c r="G521" s="8" t="n">
        <v>5000</v>
      </c>
      <c r="H521" s="11" t="n">
        <f aca="false">(G521*F521)*2</f>
        <v>10000</v>
      </c>
      <c r="I521" s="9" t="s">
        <v>1414</v>
      </c>
      <c r="J521" s="10" t="n">
        <v>4300</v>
      </c>
      <c r="K521" s="11" t="n">
        <v>0</v>
      </c>
      <c r="L521" s="11"/>
    </row>
    <row r="522" customFormat="false" ht="30.8" hidden="false" customHeight="false" outlineLevel="0" collapsed="false">
      <c r="A522" s="19"/>
      <c r="B522" s="11"/>
      <c r="C522" s="11"/>
      <c r="D522" s="11"/>
      <c r="E522" s="11"/>
      <c r="F522" s="11"/>
      <c r="G522" s="8"/>
      <c r="H522" s="11"/>
      <c r="I522" s="20" t="s">
        <v>1415</v>
      </c>
      <c r="J522" s="21" t="n">
        <v>11560.5</v>
      </c>
      <c r="K522" s="11" t="n">
        <v>0</v>
      </c>
      <c r="L522" s="11"/>
    </row>
    <row r="523" customFormat="false" ht="30.8" hidden="false" customHeight="false" outlineLevel="0" collapsed="false">
      <c r="A523" s="19"/>
      <c r="B523" s="11"/>
      <c r="C523" s="11"/>
      <c r="D523" s="11"/>
      <c r="E523" s="11"/>
      <c r="F523" s="11"/>
      <c r="G523" s="8"/>
      <c r="H523" s="11"/>
      <c r="I523" s="20" t="s">
        <v>1416</v>
      </c>
      <c r="J523" s="21" t="n">
        <v>4300</v>
      </c>
      <c r="K523" s="11" t="n">
        <v>0</v>
      </c>
      <c r="L523" s="11"/>
    </row>
    <row r="524" s="18" customFormat="true" ht="29.85" hidden="false" customHeight="false" outlineLevel="0" collapsed="false">
      <c r="A524" s="15" t="s">
        <v>1417</v>
      </c>
      <c r="B524" s="15" t="s">
        <v>1418</v>
      </c>
      <c r="C524" s="15" t="s">
        <v>43</v>
      </c>
      <c r="D524" s="15" t="s">
        <v>29</v>
      </c>
      <c r="E524" s="15" t="n">
        <v>28250</v>
      </c>
      <c r="F524" s="15" t="n">
        <f aca="false">D524-C524</f>
        <v>4</v>
      </c>
      <c r="G524" s="15" t="n">
        <v>3670</v>
      </c>
      <c r="H524" s="15" t="n">
        <f aca="false">G524*F524</f>
        <v>14680</v>
      </c>
      <c r="I524" s="16" t="s">
        <v>1419</v>
      </c>
      <c r="J524" s="17" t="n">
        <v>14680</v>
      </c>
      <c r="K524" s="15" t="n">
        <f aca="false">H524-J524</f>
        <v>0</v>
      </c>
    </row>
    <row r="525" customFormat="false" ht="15.85" hidden="false" customHeight="false" outlineLevel="0" collapsed="false">
      <c r="A525" s="15" t="s">
        <v>1420</v>
      </c>
      <c r="B525" s="15" t="s">
        <v>1421</v>
      </c>
      <c r="C525" s="15" t="s">
        <v>43</v>
      </c>
      <c r="D525" s="15" t="s">
        <v>29</v>
      </c>
      <c r="E525" s="15" t="n">
        <v>23700</v>
      </c>
      <c r="F525" s="15" t="n">
        <f aca="false">D525-C525</f>
        <v>4</v>
      </c>
      <c r="G525" s="15" t="n">
        <v>3670</v>
      </c>
      <c r="H525" s="15" t="n">
        <f aca="false">G525*F525</f>
        <v>14680</v>
      </c>
      <c r="I525" s="16" t="s">
        <v>1422</v>
      </c>
      <c r="J525" s="17" t="n">
        <v>14680</v>
      </c>
      <c r="K525" s="15" t="n">
        <f aca="false">H525-J525</f>
        <v>0</v>
      </c>
      <c r="L525" s="15"/>
    </row>
    <row r="526" customFormat="false" ht="30.8" hidden="false" customHeight="false" outlineLevel="0" collapsed="false">
      <c r="A526" s="1" t="s">
        <v>1423</v>
      </c>
      <c r="B526" s="1" t="s">
        <v>1424</v>
      </c>
      <c r="C526" s="1" t="s">
        <v>39</v>
      </c>
      <c r="D526" s="1" t="s">
        <v>13</v>
      </c>
      <c r="E526" s="1" t="n">
        <v>6676.25</v>
      </c>
      <c r="F526" s="1" t="n">
        <f aca="false">D526-C526</f>
        <v>1</v>
      </c>
      <c r="G526" s="22" t="n">
        <v>3853.5</v>
      </c>
      <c r="H526" s="1" t="n">
        <f aca="false">G526*F526</f>
        <v>3853.5</v>
      </c>
      <c r="I526" s="13" t="s">
        <v>1425</v>
      </c>
      <c r="J526" s="14" t="n">
        <v>3853.5</v>
      </c>
      <c r="K526" s="22" t="n">
        <f aca="false">H526-J526</f>
        <v>0</v>
      </c>
      <c r="L526" s="0"/>
    </row>
    <row r="527" s="23" customFormat="true" ht="30.8" hidden="false" customHeight="false" outlineLevel="0" collapsed="false">
      <c r="A527" s="1" t="s">
        <v>1426</v>
      </c>
      <c r="B527" s="1" t="s">
        <v>1427</v>
      </c>
      <c r="C527" s="1" t="s">
        <v>142</v>
      </c>
      <c r="D527" s="1" t="s">
        <v>74</v>
      </c>
      <c r="E527" s="1" t="n">
        <v>18322.5</v>
      </c>
      <c r="F527" s="1" t="n">
        <f aca="false">D527-C527</f>
        <v>3</v>
      </c>
      <c r="G527" s="22" t="n">
        <v>3853.5</v>
      </c>
      <c r="H527" s="1" t="n">
        <f aca="false">G527*F527</f>
        <v>11560.5</v>
      </c>
      <c r="I527" s="13" t="s">
        <v>1428</v>
      </c>
      <c r="J527" s="14" t="n">
        <v>11560.5</v>
      </c>
      <c r="K527" s="22" t="n">
        <f aca="false">H527-J527</f>
        <v>0</v>
      </c>
      <c r="L527" s="1"/>
      <c r="M527" s="0"/>
      <c r="N527" s="0"/>
      <c r="O527" s="0"/>
      <c r="P527" s="0"/>
      <c r="Q527" s="0"/>
      <c r="R527" s="0"/>
      <c r="S527" s="0"/>
      <c r="T527" s="0"/>
      <c r="U527" s="0"/>
      <c r="V527" s="0"/>
      <c r="AMI527" s="0"/>
      <c r="AMJ527" s="0"/>
    </row>
    <row r="528" s="23" customFormat="true" ht="30.8" hidden="false" customHeight="false" outlineLevel="0" collapsed="false">
      <c r="A528" s="1" t="s">
        <v>1429</v>
      </c>
      <c r="B528" s="1" t="s">
        <v>1430</v>
      </c>
      <c r="C528" s="1" t="s">
        <v>20</v>
      </c>
      <c r="D528" s="1" t="s">
        <v>146</v>
      </c>
      <c r="E528" s="1" t="n">
        <v>12215</v>
      </c>
      <c r="F528" s="1" t="n">
        <f aca="false">D528-C528</f>
        <v>2</v>
      </c>
      <c r="G528" s="22" t="n">
        <v>3853.5</v>
      </c>
      <c r="H528" s="1" t="n">
        <f aca="false">G528*F528</f>
        <v>7707</v>
      </c>
      <c r="I528" s="13" t="s">
        <v>1431</v>
      </c>
      <c r="J528" s="14" t="n">
        <v>7707</v>
      </c>
      <c r="K528" s="22" t="n">
        <f aca="false">H528-J528</f>
        <v>0</v>
      </c>
      <c r="L528" s="1"/>
      <c r="M528" s="0"/>
      <c r="N528" s="0"/>
      <c r="O528" s="0"/>
      <c r="P528" s="0"/>
      <c r="Q528" s="0"/>
      <c r="R528" s="0"/>
      <c r="S528" s="0"/>
      <c r="T528" s="0"/>
      <c r="U528" s="0"/>
      <c r="V528" s="0"/>
      <c r="AMI528" s="0"/>
      <c r="AMJ528" s="0"/>
    </row>
    <row r="529" customFormat="false" ht="30.8" hidden="false" customHeight="false" outlineLevel="0" collapsed="false">
      <c r="A529" s="1" t="s">
        <v>1432</v>
      </c>
      <c r="B529" s="1" t="s">
        <v>1433</v>
      </c>
      <c r="C529" s="1" t="s">
        <v>47</v>
      </c>
      <c r="D529" s="1" t="s">
        <v>75</v>
      </c>
      <c r="E529" s="1" t="n">
        <v>29595</v>
      </c>
      <c r="F529" s="1" t="n">
        <f aca="false">D529-C529</f>
        <v>6</v>
      </c>
      <c r="G529" s="22" t="n">
        <v>3853.5</v>
      </c>
      <c r="H529" s="1" t="n">
        <f aca="false">G529*F529</f>
        <v>23121</v>
      </c>
      <c r="I529" s="13" t="s">
        <v>1434</v>
      </c>
      <c r="J529" s="14" t="n">
        <v>23121</v>
      </c>
      <c r="K529" s="22" t="n">
        <f aca="false">H529-J529</f>
        <v>0</v>
      </c>
      <c r="L529" s="0"/>
    </row>
    <row r="530" customFormat="false" ht="30.8" hidden="false" customHeight="false" outlineLevel="0" collapsed="false">
      <c r="A530" s="1" t="s">
        <v>1435</v>
      </c>
      <c r="B530" s="1" t="s">
        <v>1436</v>
      </c>
      <c r="C530" s="1" t="s">
        <v>146</v>
      </c>
      <c r="D530" s="1" t="s">
        <v>59</v>
      </c>
      <c r="E530" s="1" t="n">
        <v>21270</v>
      </c>
      <c r="F530" s="1" t="n">
        <f aca="false">D530-C530</f>
        <v>4</v>
      </c>
      <c r="G530" s="22" t="n">
        <v>3853.5</v>
      </c>
      <c r="H530" s="1" t="n">
        <f aca="false">G530*F530</f>
        <v>15414</v>
      </c>
      <c r="I530" s="13" t="s">
        <v>1437</v>
      </c>
      <c r="J530" s="14" t="n">
        <v>15414</v>
      </c>
      <c r="K530" s="22" t="n">
        <f aca="false">H530-J530</f>
        <v>0</v>
      </c>
      <c r="L530" s="0"/>
    </row>
    <row r="531" s="23" customFormat="true" ht="30.8" hidden="false" customHeight="false" outlineLevel="0" collapsed="false">
      <c r="A531" s="1" t="s">
        <v>1438</v>
      </c>
      <c r="B531" s="1" t="s">
        <v>1439</v>
      </c>
      <c r="C531" s="1" t="s">
        <v>35</v>
      </c>
      <c r="D531" s="1" t="s">
        <v>13</v>
      </c>
      <c r="E531" s="1" t="n">
        <v>9865</v>
      </c>
      <c r="F531" s="1" t="n">
        <f aca="false">D531-C531</f>
        <v>2</v>
      </c>
      <c r="G531" s="22" t="n">
        <v>3853.5</v>
      </c>
      <c r="H531" s="1" t="n">
        <f aca="false">G531*F531</f>
        <v>7707</v>
      </c>
      <c r="I531" s="13" t="s">
        <v>1440</v>
      </c>
      <c r="J531" s="14" t="n">
        <v>7707</v>
      </c>
      <c r="K531" s="22" t="n">
        <f aca="false">H531-J531</f>
        <v>0</v>
      </c>
      <c r="L531" s="1"/>
      <c r="M531" s="0"/>
      <c r="N531" s="0"/>
      <c r="O531" s="0"/>
      <c r="P531" s="0"/>
      <c r="Q531" s="0"/>
      <c r="R531" s="0"/>
      <c r="S531" s="0"/>
      <c r="T531" s="0"/>
      <c r="U531" s="0"/>
      <c r="V531" s="0"/>
      <c r="AMI531" s="0"/>
      <c r="AMJ531" s="0"/>
    </row>
    <row r="532" customFormat="false" ht="30.8" hidden="false" customHeight="false" outlineLevel="0" collapsed="false">
      <c r="A532" s="22" t="s">
        <v>1441</v>
      </c>
      <c r="B532" s="22" t="s">
        <v>1442</v>
      </c>
      <c r="C532" s="22" t="s">
        <v>14</v>
      </c>
      <c r="D532" s="22" t="s">
        <v>180</v>
      </c>
      <c r="E532" s="22" t="n">
        <v>9865</v>
      </c>
      <c r="F532" s="22" t="n">
        <f aca="false">D532-C532</f>
        <v>2</v>
      </c>
      <c r="G532" s="22" t="n">
        <v>3853.5</v>
      </c>
      <c r="H532" s="22" t="n">
        <f aca="false">G532*F532</f>
        <v>7707</v>
      </c>
      <c r="I532" s="13" t="s">
        <v>1443</v>
      </c>
      <c r="J532" s="14" t="n">
        <v>7707</v>
      </c>
      <c r="K532" s="22" t="n">
        <f aca="false">H532-J532</f>
        <v>0</v>
      </c>
      <c r="L532" s="0"/>
    </row>
    <row r="533" customFormat="false" ht="30.8" hidden="false" customHeight="false" outlineLevel="0" collapsed="false">
      <c r="A533" s="1" t="s">
        <v>1444</v>
      </c>
      <c r="B533" s="1" t="s">
        <v>1445</v>
      </c>
      <c r="C533" s="1" t="s">
        <v>207</v>
      </c>
      <c r="D533" s="1" t="s">
        <v>112</v>
      </c>
      <c r="E533" s="1" t="n">
        <v>13645</v>
      </c>
      <c r="F533" s="1" t="n">
        <f aca="false">D533-C533</f>
        <v>2</v>
      </c>
      <c r="G533" s="22" t="n">
        <v>5743.5</v>
      </c>
      <c r="H533" s="1" t="n">
        <f aca="false">G533*F533</f>
        <v>11487</v>
      </c>
      <c r="I533" s="13" t="s">
        <v>1446</v>
      </c>
      <c r="J533" s="14" t="n">
        <v>11486.8</v>
      </c>
      <c r="K533" s="22" t="n">
        <f aca="false">H533-J533</f>
        <v>0.200000000000728</v>
      </c>
      <c r="L533" s="0"/>
    </row>
    <row r="534" s="18" customFormat="true" ht="29.85" hidden="false" customHeight="false" outlineLevel="0" collapsed="false">
      <c r="A534" s="15" t="s">
        <v>1447</v>
      </c>
      <c r="B534" s="15" t="s">
        <v>1448</v>
      </c>
      <c r="C534" s="15" t="s">
        <v>43</v>
      </c>
      <c r="D534" s="15" t="s">
        <v>24</v>
      </c>
      <c r="E534" s="15" t="n">
        <v>61635</v>
      </c>
      <c r="F534" s="15" t="n">
        <f aca="false">D534-C534</f>
        <v>7</v>
      </c>
      <c r="G534" s="15" t="n">
        <v>3670</v>
      </c>
      <c r="H534" s="15" t="n">
        <f aca="false">G534*F534</f>
        <v>25690</v>
      </c>
      <c r="I534" s="16" t="s">
        <v>1449</v>
      </c>
      <c r="J534" s="17" t="n">
        <v>25690</v>
      </c>
      <c r="K534" s="15" t="n">
        <f aca="false">H534-J534</f>
        <v>0</v>
      </c>
    </row>
    <row r="535" customFormat="false" ht="30.8" hidden="false" customHeight="false" outlineLevel="0" collapsed="false">
      <c r="A535" s="1" t="s">
        <v>1450</v>
      </c>
      <c r="B535" s="1" t="s">
        <v>1451</v>
      </c>
      <c r="C535" s="1" t="s">
        <v>34</v>
      </c>
      <c r="D535" s="1" t="s">
        <v>119</v>
      </c>
      <c r="E535" s="1" t="n">
        <v>21270</v>
      </c>
      <c r="F535" s="1" t="n">
        <f aca="false">D535-C535</f>
        <v>4</v>
      </c>
      <c r="G535" s="22" t="n">
        <v>3853.5</v>
      </c>
      <c r="H535" s="1" t="n">
        <f aca="false">G535*F535</f>
        <v>15414</v>
      </c>
      <c r="I535" s="13" t="s">
        <v>1452</v>
      </c>
      <c r="J535" s="14" t="n">
        <v>15414</v>
      </c>
      <c r="K535" s="22" t="n">
        <f aca="false">H535-J535</f>
        <v>0</v>
      </c>
      <c r="L535" s="0"/>
    </row>
    <row r="536" customFormat="false" ht="30.8" hidden="false" customHeight="false" outlineLevel="0" collapsed="false">
      <c r="A536" s="1" t="s">
        <v>1453</v>
      </c>
      <c r="B536" s="1" t="s">
        <v>1454</v>
      </c>
      <c r="C536" s="1" t="s">
        <v>34</v>
      </c>
      <c r="D536" s="1" t="s">
        <v>119</v>
      </c>
      <c r="E536" s="1" t="n">
        <v>20830</v>
      </c>
      <c r="F536" s="1" t="n">
        <f aca="false">D536-C536</f>
        <v>4</v>
      </c>
      <c r="G536" s="22" t="n">
        <v>3853.5</v>
      </c>
      <c r="H536" s="1" t="n">
        <f aca="false">G536*F536</f>
        <v>15414</v>
      </c>
      <c r="I536" s="13" t="s">
        <v>1455</v>
      </c>
      <c r="J536" s="14" t="n">
        <v>15414</v>
      </c>
      <c r="K536" s="22" t="n">
        <f aca="false">H536-J536</f>
        <v>0</v>
      </c>
      <c r="L536" s="0"/>
    </row>
    <row r="537" customFormat="false" ht="30.8" hidden="false" customHeight="false" outlineLevel="0" collapsed="false">
      <c r="A537" s="1" t="s">
        <v>1456</v>
      </c>
      <c r="B537" s="1" t="s">
        <v>1457</v>
      </c>
      <c r="C537" s="1" t="s">
        <v>119</v>
      </c>
      <c r="D537" s="1" t="s">
        <v>86</v>
      </c>
      <c r="E537" s="1" t="n">
        <v>36412.5</v>
      </c>
      <c r="F537" s="1" t="n">
        <f aca="false">D537-C537</f>
        <v>5</v>
      </c>
      <c r="G537" s="22" t="n">
        <v>3853.5</v>
      </c>
      <c r="H537" s="1" t="n">
        <f aca="false">G537*F537</f>
        <v>19267.5</v>
      </c>
      <c r="I537" s="13" t="s">
        <v>1458</v>
      </c>
      <c r="J537" s="14" t="n">
        <v>19267.5</v>
      </c>
      <c r="K537" s="22" t="n">
        <f aca="false">H537-J537</f>
        <v>0</v>
      </c>
      <c r="L537" s="0"/>
    </row>
    <row r="538" s="23" customFormat="true" ht="30.8" hidden="false" customHeight="false" outlineLevel="0" collapsed="false">
      <c r="A538" s="1" t="s">
        <v>1459</v>
      </c>
      <c r="B538" s="1" t="s">
        <v>1460</v>
      </c>
      <c r="C538" s="1" t="s">
        <v>43</v>
      </c>
      <c r="D538" s="1" t="s">
        <v>142</v>
      </c>
      <c r="E538" s="1" t="n">
        <v>14797.5</v>
      </c>
      <c r="F538" s="1" t="n">
        <f aca="false">D538-C538</f>
        <v>3</v>
      </c>
      <c r="G538" s="22" t="n">
        <v>3853.5</v>
      </c>
      <c r="H538" s="1" t="n">
        <f aca="false">G538*F538</f>
        <v>11560.5</v>
      </c>
      <c r="I538" s="13" t="s">
        <v>1461</v>
      </c>
      <c r="J538" s="14" t="n">
        <v>11560.5</v>
      </c>
      <c r="K538" s="22" t="n">
        <f aca="false">H538-J538</f>
        <v>0</v>
      </c>
      <c r="L538" s="1"/>
      <c r="M538" s="0"/>
      <c r="N538" s="0"/>
      <c r="O538" s="0"/>
      <c r="P538" s="0"/>
      <c r="Q538" s="0"/>
      <c r="R538" s="0"/>
      <c r="S538" s="0"/>
      <c r="T538" s="0"/>
      <c r="U538" s="0"/>
      <c r="V538" s="0"/>
      <c r="AMI538" s="0"/>
      <c r="AMJ538" s="0"/>
    </row>
    <row r="539" customFormat="false" ht="30.8" hidden="false" customHeight="false" outlineLevel="0" collapsed="false">
      <c r="A539" s="22" t="s">
        <v>1462</v>
      </c>
      <c r="B539" s="22" t="s">
        <v>1463</v>
      </c>
      <c r="C539" s="22" t="s">
        <v>93</v>
      </c>
      <c r="D539" s="22" t="s">
        <v>67</v>
      </c>
      <c r="E539" s="22" t="n">
        <v>14565</v>
      </c>
      <c r="F539" s="22" t="n">
        <f aca="false">D539-C539</f>
        <v>2</v>
      </c>
      <c r="G539" s="22" t="n">
        <v>3853.5</v>
      </c>
      <c r="H539" s="22" t="n">
        <f aca="false">G539*F539</f>
        <v>7707</v>
      </c>
      <c r="I539" s="13" t="s">
        <v>1464</v>
      </c>
      <c r="J539" s="14" t="n">
        <v>7707</v>
      </c>
      <c r="K539" s="22" t="n">
        <f aca="false">H539-J539</f>
        <v>0</v>
      </c>
      <c r="L539" s="0"/>
    </row>
    <row r="540" customFormat="false" ht="30.8" hidden="false" customHeight="false" outlineLevel="0" collapsed="false">
      <c r="A540" s="1" t="s">
        <v>1465</v>
      </c>
      <c r="B540" s="1" t="s">
        <v>1466</v>
      </c>
      <c r="C540" s="1" t="s">
        <v>43</v>
      </c>
      <c r="D540" s="1" t="s">
        <v>47</v>
      </c>
      <c r="E540" s="1" t="n">
        <v>9865</v>
      </c>
      <c r="F540" s="1" t="n">
        <f aca="false">D540-C540</f>
        <v>2</v>
      </c>
      <c r="G540" s="22" t="n">
        <v>3853.5</v>
      </c>
      <c r="H540" s="1" t="n">
        <f aca="false">G540*F540</f>
        <v>7707</v>
      </c>
      <c r="I540" s="13" t="s">
        <v>1467</v>
      </c>
      <c r="J540" s="14" t="n">
        <v>7707</v>
      </c>
      <c r="K540" s="22" t="n">
        <f aca="false">H540-J540</f>
        <v>0</v>
      </c>
      <c r="L540" s="0"/>
    </row>
    <row r="541" customFormat="false" ht="30.8" hidden="false" customHeight="false" outlineLevel="0" collapsed="false">
      <c r="A541" s="1" t="s">
        <v>1468</v>
      </c>
      <c r="B541" s="1" t="s">
        <v>1469</v>
      </c>
      <c r="C541" s="1" t="s">
        <v>43</v>
      </c>
      <c r="D541" s="1" t="s">
        <v>47</v>
      </c>
      <c r="E541" s="1" t="n">
        <v>9865</v>
      </c>
      <c r="F541" s="1" t="n">
        <f aca="false">D541-C541</f>
        <v>2</v>
      </c>
      <c r="G541" s="22" t="n">
        <v>3853.5</v>
      </c>
      <c r="H541" s="1" t="n">
        <f aca="false">G541*F541</f>
        <v>7707</v>
      </c>
      <c r="I541" s="13" t="s">
        <v>1470</v>
      </c>
      <c r="J541" s="14" t="n">
        <v>7707</v>
      </c>
      <c r="K541" s="22" t="n">
        <f aca="false">H541-J541</f>
        <v>0</v>
      </c>
      <c r="L541" s="0"/>
    </row>
    <row r="542" s="34" customFormat="true" ht="29.85" hidden="false" customHeight="false" outlineLevel="0" collapsed="false">
      <c r="A542" s="55" t="s">
        <v>1471</v>
      </c>
      <c r="B542" s="55" t="s">
        <v>1472</v>
      </c>
      <c r="C542" s="55" t="s">
        <v>1473</v>
      </c>
      <c r="D542" s="55" t="s">
        <v>43</v>
      </c>
      <c r="E542" s="55" t="n">
        <v>31200</v>
      </c>
      <c r="F542" s="55" t="n">
        <f aca="false">D542-C542</f>
        <v>6</v>
      </c>
      <c r="G542" s="55" t="n">
        <v>5000</v>
      </c>
      <c r="H542" s="55" t="n">
        <f aca="false">(G542*F542)+(600*2)*6</f>
        <v>37200</v>
      </c>
      <c r="I542" s="56" t="s">
        <v>1474</v>
      </c>
      <c r="J542" s="57" t="n">
        <v>37200</v>
      </c>
      <c r="K542" s="55" t="n">
        <f aca="false">H542-J542</f>
        <v>0</v>
      </c>
      <c r="L542" s="36"/>
    </row>
    <row r="543" customFormat="false" ht="30.8" hidden="false" customHeight="false" outlineLevel="0" collapsed="false">
      <c r="A543" s="22" t="s">
        <v>1475</v>
      </c>
      <c r="B543" s="22" t="s">
        <v>1476</v>
      </c>
      <c r="C543" s="22" t="s">
        <v>13</v>
      </c>
      <c r="D543" s="22" t="s">
        <v>133</v>
      </c>
      <c r="E543" s="22" t="n">
        <v>9865</v>
      </c>
      <c r="F543" s="22" t="n">
        <f aca="false">D543-C543</f>
        <v>2</v>
      </c>
      <c r="G543" s="22" t="n">
        <v>3853.5</v>
      </c>
      <c r="H543" s="22" t="n">
        <f aca="false">G543*F543</f>
        <v>7707</v>
      </c>
      <c r="I543" s="13" t="s">
        <v>1477</v>
      </c>
      <c r="J543" s="14" t="n">
        <v>7707</v>
      </c>
      <c r="K543" s="22" t="n">
        <f aca="false">H543-J543</f>
        <v>0</v>
      </c>
      <c r="L543" s="22"/>
      <c r="M543" s="24"/>
      <c r="N543" s="24"/>
      <c r="O543" s="24"/>
      <c r="P543" s="24"/>
      <c r="Q543" s="24"/>
      <c r="R543" s="24"/>
      <c r="S543" s="24"/>
      <c r="T543" s="24"/>
      <c r="U543" s="24"/>
      <c r="V543" s="24"/>
    </row>
    <row r="544" customFormat="false" ht="15.9" hidden="false" customHeight="false" outlineLevel="0" collapsed="false">
      <c r="A544" s="22" t="s">
        <v>1478</v>
      </c>
      <c r="B544" s="22" t="s">
        <v>1479</v>
      </c>
      <c r="C544" s="22" t="s">
        <v>75</v>
      </c>
      <c r="D544" s="22" t="s">
        <v>19</v>
      </c>
      <c r="E544" s="22" t="n">
        <v>13645</v>
      </c>
      <c r="F544" s="22" t="n">
        <f aca="false">D544-C544</f>
        <v>2</v>
      </c>
      <c r="G544" s="22" t="n">
        <v>5743.5</v>
      </c>
      <c r="H544" s="22" t="n">
        <f aca="false">G544*F544</f>
        <v>11487</v>
      </c>
      <c r="I544" s="13" t="s">
        <v>1480</v>
      </c>
      <c r="J544" s="14" t="n">
        <v>11486.8</v>
      </c>
      <c r="K544" s="22" t="n">
        <f aca="false">H544-J544</f>
        <v>0.200000000000728</v>
      </c>
      <c r="L544" s="0"/>
    </row>
    <row r="545" s="18" customFormat="true" ht="29.85" hidden="false" customHeight="false" outlineLevel="0" collapsed="false">
      <c r="A545" s="15" t="s">
        <v>1481</v>
      </c>
      <c r="B545" s="15" t="s">
        <v>1482</v>
      </c>
      <c r="C545" s="15" t="s">
        <v>58</v>
      </c>
      <c r="D545" s="15" t="s">
        <v>59</v>
      </c>
      <c r="E545" s="15" t="n">
        <v>9500</v>
      </c>
      <c r="F545" s="15" t="n">
        <f aca="false">D545-C545</f>
        <v>2</v>
      </c>
      <c r="G545" s="15" t="n">
        <v>3670</v>
      </c>
      <c r="H545" s="15" t="n">
        <f aca="false">G545*F545</f>
        <v>7340</v>
      </c>
      <c r="I545" s="16" t="s">
        <v>1483</v>
      </c>
      <c r="J545" s="17" t="n">
        <v>7340</v>
      </c>
      <c r="K545" s="15" t="n">
        <f aca="false">H545-J545</f>
        <v>0</v>
      </c>
      <c r="L545" s="15"/>
    </row>
    <row r="546" customFormat="false" ht="30.8" hidden="false" customHeight="false" outlineLevel="0" collapsed="false">
      <c r="A546" s="22" t="s">
        <v>1484</v>
      </c>
      <c r="B546" s="22" t="s">
        <v>1485</v>
      </c>
      <c r="C546" s="22" t="s">
        <v>43</v>
      </c>
      <c r="D546" s="22" t="s">
        <v>47</v>
      </c>
      <c r="E546" s="22" t="n">
        <v>16082.5</v>
      </c>
      <c r="F546" s="22" t="n">
        <f aca="false">D546-C546</f>
        <v>2</v>
      </c>
      <c r="G546" s="22" t="n">
        <v>3853.5</v>
      </c>
      <c r="H546" s="22" t="n">
        <f aca="false">G546*F546</f>
        <v>7707</v>
      </c>
      <c r="I546" s="13" t="s">
        <v>1486</v>
      </c>
      <c r="J546" s="14" t="n">
        <v>7707</v>
      </c>
      <c r="K546" s="22" t="n">
        <f aca="false">H546-J546</f>
        <v>0</v>
      </c>
      <c r="L546" s="0"/>
    </row>
    <row r="547" customFormat="false" ht="30.8" hidden="false" customHeight="false" outlineLevel="0" collapsed="false">
      <c r="A547" s="22" t="s">
        <v>1487</v>
      </c>
      <c r="B547" s="22" t="s">
        <v>1488</v>
      </c>
      <c r="C547" s="22" t="s">
        <v>43</v>
      </c>
      <c r="D547" s="22" t="s">
        <v>29</v>
      </c>
      <c r="E547" s="22" t="n">
        <v>24430</v>
      </c>
      <c r="F547" s="22" t="n">
        <f aca="false">D547-C547</f>
        <v>4</v>
      </c>
      <c r="G547" s="22" t="n">
        <v>3853.5</v>
      </c>
      <c r="H547" s="22" t="n">
        <f aca="false">G547*F547</f>
        <v>15414</v>
      </c>
      <c r="I547" s="13" t="s">
        <v>1489</v>
      </c>
      <c r="J547" s="14" t="n">
        <v>15414</v>
      </c>
      <c r="K547" s="22" t="n">
        <f aca="false">H547-J547</f>
        <v>0</v>
      </c>
      <c r="L547" s="0"/>
    </row>
    <row r="548" s="23" customFormat="true" ht="30.8" hidden="false" customHeight="false" outlineLevel="0" collapsed="false">
      <c r="A548" s="1" t="s">
        <v>1490</v>
      </c>
      <c r="B548" s="1" t="s">
        <v>1491</v>
      </c>
      <c r="C548" s="1" t="s">
        <v>63</v>
      </c>
      <c r="D548" s="1" t="s">
        <v>133</v>
      </c>
      <c r="E548" s="1" t="n">
        <v>82145</v>
      </c>
      <c r="F548" s="1" t="n">
        <f aca="false">D548-C548</f>
        <v>14</v>
      </c>
      <c r="G548" s="22" t="n">
        <v>3853.5</v>
      </c>
      <c r="H548" s="1" t="n">
        <f aca="false">G548*F548</f>
        <v>53949</v>
      </c>
      <c r="I548" s="13" t="s">
        <v>1492</v>
      </c>
      <c r="J548" s="14" t="n">
        <v>53949</v>
      </c>
      <c r="K548" s="22" t="n">
        <f aca="false">H548-J548</f>
        <v>0</v>
      </c>
      <c r="L548" s="1"/>
      <c r="M548" s="0"/>
      <c r="N548" s="0"/>
      <c r="O548" s="0"/>
      <c r="P548" s="0"/>
      <c r="Q548" s="0"/>
      <c r="R548" s="0"/>
      <c r="S548" s="0"/>
      <c r="T548" s="0"/>
      <c r="U548" s="0"/>
      <c r="V548" s="0"/>
      <c r="AMI548" s="0"/>
      <c r="AMJ548" s="0"/>
    </row>
    <row r="549" customFormat="false" ht="30.8" hidden="false" customHeight="false" outlineLevel="0" collapsed="false">
      <c r="A549" s="1" t="s">
        <v>1493</v>
      </c>
      <c r="B549" s="1" t="s">
        <v>1494</v>
      </c>
      <c r="C549" s="1" t="s">
        <v>34</v>
      </c>
      <c r="D549" s="1" t="s">
        <v>19</v>
      </c>
      <c r="E549" s="1" t="n">
        <v>4932.5</v>
      </c>
      <c r="F549" s="1" t="n">
        <f aca="false">D549-C549</f>
        <v>1</v>
      </c>
      <c r="G549" s="22" t="n">
        <v>3853.5</v>
      </c>
      <c r="H549" s="1" t="n">
        <f aca="false">G549*F549</f>
        <v>3853.5</v>
      </c>
      <c r="I549" s="13" t="s">
        <v>1495</v>
      </c>
      <c r="J549" s="14" t="n">
        <v>3853.5</v>
      </c>
      <c r="K549" s="22" t="n">
        <f aca="false">H549-J549</f>
        <v>0</v>
      </c>
      <c r="L549" s="0"/>
    </row>
    <row r="550" customFormat="false" ht="30.8" hidden="false" customHeight="false" outlineLevel="0" collapsed="false">
      <c r="A550" s="22" t="s">
        <v>1496</v>
      </c>
      <c r="B550" s="22" t="s">
        <v>1497</v>
      </c>
      <c r="C550" s="22" t="s">
        <v>75</v>
      </c>
      <c r="D550" s="22" t="s">
        <v>19</v>
      </c>
      <c r="E550" s="22" t="n">
        <v>19395</v>
      </c>
      <c r="F550" s="22" t="n">
        <f aca="false">D550-C550</f>
        <v>2</v>
      </c>
      <c r="G550" s="22" t="n">
        <v>3853.5</v>
      </c>
      <c r="H550" s="22" t="n">
        <f aca="false">G550*F550</f>
        <v>7707</v>
      </c>
      <c r="I550" s="13" t="s">
        <v>1498</v>
      </c>
      <c r="J550" s="14" t="n">
        <v>7707</v>
      </c>
      <c r="K550" s="22" t="n">
        <f aca="false">H550-J550</f>
        <v>0</v>
      </c>
      <c r="L550" s="0"/>
    </row>
    <row r="551" customFormat="false" ht="30.8" hidden="false" customHeight="false" outlineLevel="0" collapsed="false">
      <c r="A551" s="1" t="s">
        <v>1499</v>
      </c>
      <c r="B551" s="1" t="s">
        <v>1500</v>
      </c>
      <c r="C551" s="1" t="s">
        <v>86</v>
      </c>
      <c r="D551" s="1" t="s">
        <v>51</v>
      </c>
      <c r="E551" s="1" t="n">
        <v>20028.75</v>
      </c>
      <c r="F551" s="1" t="n">
        <f aca="false">D551-C551</f>
        <v>3</v>
      </c>
      <c r="G551" s="22" t="n">
        <v>3853.5</v>
      </c>
      <c r="H551" s="1" t="n">
        <f aca="false">G551*F551</f>
        <v>11560.5</v>
      </c>
      <c r="I551" s="13" t="s">
        <v>1501</v>
      </c>
      <c r="J551" s="14" t="n">
        <v>11560.5</v>
      </c>
      <c r="K551" s="22" t="n">
        <f aca="false">H551-J551</f>
        <v>0</v>
      </c>
      <c r="L551" s="0"/>
    </row>
    <row r="552" customFormat="false" ht="30.8" hidden="false" customHeight="false" outlineLevel="0" collapsed="false">
      <c r="A552" s="1" t="s">
        <v>1502</v>
      </c>
      <c r="B552" s="1" t="s">
        <v>1503</v>
      </c>
      <c r="C552" s="1" t="s">
        <v>43</v>
      </c>
      <c r="D552" s="1" t="s">
        <v>47</v>
      </c>
      <c r="E552" s="1" t="n">
        <v>9865</v>
      </c>
      <c r="F552" s="1" t="n">
        <f aca="false">D552-C552</f>
        <v>2</v>
      </c>
      <c r="G552" s="22" t="n">
        <v>3853.5</v>
      </c>
      <c r="H552" s="1" t="n">
        <f aca="false">G552*F552</f>
        <v>7707</v>
      </c>
      <c r="I552" s="13" t="s">
        <v>1504</v>
      </c>
      <c r="J552" s="14" t="n">
        <v>7707</v>
      </c>
      <c r="K552" s="22" t="n">
        <f aca="false">H552-J552</f>
        <v>0</v>
      </c>
      <c r="L552" s="0"/>
    </row>
    <row r="553" s="12" customFormat="true" ht="29.85" hidden="false" customHeight="false" outlineLevel="0" collapsed="false">
      <c r="A553" s="7" t="s">
        <v>1505</v>
      </c>
      <c r="B553" s="11" t="s">
        <v>1506</v>
      </c>
      <c r="C553" s="11" t="s">
        <v>93</v>
      </c>
      <c r="D553" s="11" t="s">
        <v>35</v>
      </c>
      <c r="E553" s="11" t="n">
        <v>29595</v>
      </c>
      <c r="F553" s="11" t="n">
        <f aca="false">D553-C553</f>
        <v>3</v>
      </c>
      <c r="G553" s="8" t="n">
        <v>3853.5</v>
      </c>
      <c r="H553" s="11" t="n">
        <f aca="false">(G553*F553)*2</f>
        <v>23121</v>
      </c>
      <c r="I553" s="9" t="s">
        <v>1507</v>
      </c>
      <c r="J553" s="10" t="n">
        <v>11560.5</v>
      </c>
      <c r="K553" s="11" t="n">
        <f aca="false">H553-J553-J554</f>
        <v>0</v>
      </c>
      <c r="L553" s="11"/>
    </row>
    <row r="554" s="12" customFormat="true" ht="29.85" hidden="false" customHeight="false" outlineLevel="0" collapsed="false">
      <c r="A554" s="7"/>
      <c r="B554" s="11"/>
      <c r="C554" s="11"/>
      <c r="D554" s="11"/>
      <c r="E554" s="11"/>
      <c r="F554" s="11"/>
      <c r="G554" s="8"/>
      <c r="H554" s="11"/>
      <c r="I554" s="9" t="s">
        <v>1508</v>
      </c>
      <c r="J554" s="10" t="n">
        <v>11560.5</v>
      </c>
      <c r="K554" s="11" t="n">
        <v>0</v>
      </c>
      <c r="L554" s="11"/>
    </row>
    <row r="555" s="23" customFormat="true" ht="30.8" hidden="false" customHeight="false" outlineLevel="0" collapsed="false">
      <c r="A555" s="1" t="s">
        <v>1509</v>
      </c>
      <c r="B555" s="1" t="s">
        <v>1510</v>
      </c>
      <c r="C555" s="1" t="s">
        <v>146</v>
      </c>
      <c r="D555" s="1" t="s">
        <v>58</v>
      </c>
      <c r="E555" s="1" t="n">
        <v>12215</v>
      </c>
      <c r="F555" s="1" t="n">
        <f aca="false">D555-C555</f>
        <v>2</v>
      </c>
      <c r="G555" s="22" t="n">
        <v>3853.5</v>
      </c>
      <c r="H555" s="1" t="n">
        <f aca="false">G555*F555</f>
        <v>7707</v>
      </c>
      <c r="I555" s="13" t="s">
        <v>1511</v>
      </c>
      <c r="J555" s="14" t="n">
        <v>7707</v>
      </c>
      <c r="K555" s="1" t="n">
        <f aca="false">H555-J555</f>
        <v>0</v>
      </c>
      <c r="L555" s="1"/>
      <c r="M555" s="0"/>
      <c r="N555" s="0"/>
      <c r="O555" s="0"/>
      <c r="P555" s="0"/>
      <c r="Q555" s="0"/>
      <c r="R555" s="0"/>
      <c r="S555" s="0"/>
      <c r="T555" s="0"/>
      <c r="U555" s="0"/>
      <c r="V555" s="0"/>
      <c r="AMI555" s="0"/>
      <c r="AMJ555" s="0"/>
    </row>
    <row r="556" customFormat="false" ht="18.65" hidden="false" customHeight="true" outlineLevel="0" collapsed="false">
      <c r="A556" s="22" t="s">
        <v>1512</v>
      </c>
      <c r="B556" s="22" t="s">
        <v>1513</v>
      </c>
      <c r="C556" s="22" t="s">
        <v>58</v>
      </c>
      <c r="D556" s="22" t="s">
        <v>59</v>
      </c>
      <c r="E556" s="22" t="n">
        <v>9865</v>
      </c>
      <c r="F556" s="22" t="n">
        <f aca="false">D556-C556</f>
        <v>2</v>
      </c>
      <c r="G556" s="22" t="n">
        <v>3853.5</v>
      </c>
      <c r="H556" s="22" t="n">
        <f aca="false">G556*F556</f>
        <v>7707</v>
      </c>
      <c r="I556" s="58" t="s">
        <v>1514</v>
      </c>
      <c r="J556" s="14" t="n">
        <v>7707</v>
      </c>
      <c r="K556" s="1" t="n">
        <f aca="false">H556-J556</f>
        <v>0</v>
      </c>
      <c r="L556" s="22"/>
      <c r="M556" s="24"/>
      <c r="N556" s="24"/>
      <c r="O556" s="24"/>
      <c r="P556" s="24"/>
      <c r="Q556" s="24"/>
      <c r="R556" s="24"/>
      <c r="S556" s="24"/>
      <c r="T556" s="24"/>
      <c r="U556" s="24"/>
      <c r="V556" s="24"/>
    </row>
    <row r="557" s="23" customFormat="true" ht="30.8" hidden="false" customHeight="false" outlineLevel="0" collapsed="false">
      <c r="A557" s="1" t="s">
        <v>1515</v>
      </c>
      <c r="B557" s="1" t="s">
        <v>1516</v>
      </c>
      <c r="C557" s="1" t="s">
        <v>51</v>
      </c>
      <c r="D557" s="1" t="s">
        <v>14</v>
      </c>
      <c r="E557" s="1" t="n">
        <v>9865</v>
      </c>
      <c r="F557" s="1" t="n">
        <f aca="false">D557-C557</f>
        <v>2</v>
      </c>
      <c r="G557" s="22" t="n">
        <v>3853.5</v>
      </c>
      <c r="H557" s="1" t="n">
        <f aca="false">G557*F557</f>
        <v>7707</v>
      </c>
      <c r="I557" s="13" t="s">
        <v>1517</v>
      </c>
      <c r="J557" s="14" t="n">
        <v>7707</v>
      </c>
      <c r="K557" s="1" t="n">
        <f aca="false">H557-J557</f>
        <v>0</v>
      </c>
      <c r="L557" s="1"/>
      <c r="M557" s="0"/>
      <c r="N557" s="0"/>
      <c r="O557" s="0"/>
      <c r="P557" s="0"/>
      <c r="Q557" s="0"/>
      <c r="R557" s="0"/>
      <c r="S557" s="0"/>
      <c r="T557" s="0"/>
      <c r="U557" s="0"/>
      <c r="V557" s="0"/>
      <c r="AMI557" s="0"/>
      <c r="AMJ557" s="0"/>
    </row>
    <row r="558" s="23" customFormat="true" ht="30.8" hidden="false" customHeight="false" outlineLevel="0" collapsed="false">
      <c r="A558" s="1" t="s">
        <v>1518</v>
      </c>
      <c r="B558" s="1" t="s">
        <v>1519</v>
      </c>
      <c r="C558" s="1" t="s">
        <v>232</v>
      </c>
      <c r="D558" s="1" t="s">
        <v>59</v>
      </c>
      <c r="E558" s="1" t="n">
        <v>5207.5</v>
      </c>
      <c r="F558" s="1" t="n">
        <f aca="false">D558-C558</f>
        <v>1</v>
      </c>
      <c r="G558" s="22" t="n">
        <v>3853.5</v>
      </c>
      <c r="H558" s="1" t="n">
        <f aca="false">G558*F558</f>
        <v>3853.5</v>
      </c>
      <c r="I558" s="13" t="s">
        <v>1520</v>
      </c>
      <c r="J558" s="14" t="n">
        <v>3853.5</v>
      </c>
      <c r="K558" s="1" t="n">
        <f aca="false">H558-J558</f>
        <v>0</v>
      </c>
      <c r="L558" s="1"/>
      <c r="M558" s="0"/>
      <c r="N558" s="0"/>
      <c r="O558" s="0"/>
      <c r="P558" s="0"/>
      <c r="Q558" s="0"/>
      <c r="R558" s="0"/>
      <c r="S558" s="0"/>
      <c r="T558" s="0"/>
      <c r="U558" s="0"/>
      <c r="V558" s="0"/>
      <c r="AMI558" s="0"/>
      <c r="AMJ558" s="0"/>
    </row>
    <row r="559" customFormat="false" ht="30.8" hidden="false" customHeight="false" outlineLevel="0" collapsed="false">
      <c r="A559" s="22" t="s">
        <v>1521</v>
      </c>
      <c r="B559" s="22" t="s">
        <v>1522</v>
      </c>
      <c r="C559" s="22" t="s">
        <v>142</v>
      </c>
      <c r="D559" s="22" t="s">
        <v>74</v>
      </c>
      <c r="E559" s="22" t="n">
        <v>15622.5</v>
      </c>
      <c r="F559" s="22" t="n">
        <f aca="false">D559-C559</f>
        <v>3</v>
      </c>
      <c r="G559" s="22" t="n">
        <v>3853.5</v>
      </c>
      <c r="H559" s="22" t="n">
        <f aca="false">G559*F559</f>
        <v>11560.5</v>
      </c>
      <c r="I559" s="13" t="s">
        <v>1523</v>
      </c>
      <c r="J559" s="14" t="n">
        <v>11560.5</v>
      </c>
      <c r="K559" s="1" t="n">
        <f aca="false">H559-J559</f>
        <v>0</v>
      </c>
      <c r="L559" s="0"/>
    </row>
    <row r="560" customFormat="false" ht="15.9" hidden="false" customHeight="false" outlineLevel="0" collapsed="false">
      <c r="A560" s="1" t="s">
        <v>1524</v>
      </c>
      <c r="B560" s="1" t="s">
        <v>1522</v>
      </c>
      <c r="C560" s="1" t="s">
        <v>74</v>
      </c>
      <c r="D560" s="1" t="s">
        <v>24</v>
      </c>
      <c r="E560" s="1" t="n">
        <v>4657.5</v>
      </c>
      <c r="F560" s="1" t="n">
        <f aca="false">D560-C560</f>
        <v>1</v>
      </c>
      <c r="G560" s="22" t="n">
        <v>3853.5</v>
      </c>
      <c r="H560" s="1" t="n">
        <f aca="false">G560*F560</f>
        <v>3853.5</v>
      </c>
      <c r="I560" s="13" t="s">
        <v>1525</v>
      </c>
      <c r="J560" s="14" t="n">
        <v>3853.5</v>
      </c>
      <c r="K560" s="1" t="n">
        <f aca="false">H560-J560</f>
        <v>0</v>
      </c>
      <c r="L560" s="0"/>
    </row>
    <row r="561" customFormat="false" ht="30.8" hidden="false" customHeight="false" outlineLevel="0" collapsed="false">
      <c r="A561" s="1" t="s">
        <v>1526</v>
      </c>
      <c r="B561" s="1" t="s">
        <v>1527</v>
      </c>
      <c r="C561" s="1" t="s">
        <v>119</v>
      </c>
      <c r="D561" s="1" t="s">
        <v>39</v>
      </c>
      <c r="E561" s="1" t="n">
        <v>15952.5</v>
      </c>
      <c r="F561" s="1" t="n">
        <f aca="false">D561-C561</f>
        <v>3</v>
      </c>
      <c r="G561" s="22" t="n">
        <v>3853.5</v>
      </c>
      <c r="H561" s="1" t="n">
        <f aca="false">G561*F561</f>
        <v>11560.5</v>
      </c>
      <c r="I561" s="13" t="s">
        <v>1528</v>
      </c>
      <c r="J561" s="14" t="n">
        <v>11560.5</v>
      </c>
      <c r="K561" s="1" t="n">
        <f aca="false">H561-J561</f>
        <v>0</v>
      </c>
      <c r="L561" s="0"/>
    </row>
    <row r="562" customFormat="false" ht="30.8" hidden="false" customHeight="false" outlineLevel="0" collapsed="false">
      <c r="A562" s="1" t="s">
        <v>1529</v>
      </c>
      <c r="B562" s="1" t="s">
        <v>1530</v>
      </c>
      <c r="C562" s="1" t="s">
        <v>19</v>
      </c>
      <c r="D562" s="1" t="s">
        <v>119</v>
      </c>
      <c r="E562" s="1" t="n">
        <v>14797.5</v>
      </c>
      <c r="F562" s="1" t="n">
        <f aca="false">D562-C562</f>
        <v>3</v>
      </c>
      <c r="G562" s="22" t="n">
        <v>3853.5</v>
      </c>
      <c r="H562" s="1" t="n">
        <f aca="false">G562*F562</f>
        <v>11560.5</v>
      </c>
      <c r="I562" s="13" t="s">
        <v>1531</v>
      </c>
      <c r="J562" s="14" t="n">
        <v>11560.5</v>
      </c>
      <c r="K562" s="1" t="n">
        <f aca="false">H562-J562</f>
        <v>0</v>
      </c>
      <c r="L562" s="0"/>
    </row>
    <row r="563" customFormat="false" ht="15.9" hidden="false" customHeight="false" outlineLevel="0" collapsed="false">
      <c r="A563" s="1" t="s">
        <v>1532</v>
      </c>
      <c r="B563" s="1" t="s">
        <v>1533</v>
      </c>
      <c r="C563" s="1" t="s">
        <v>67</v>
      </c>
      <c r="D563" s="1" t="s">
        <v>51</v>
      </c>
      <c r="E563" s="1" t="n">
        <v>34527.5</v>
      </c>
      <c r="F563" s="1" t="n">
        <f aca="false">D563-C563</f>
        <v>7</v>
      </c>
      <c r="G563" s="22" t="n">
        <v>3853.5</v>
      </c>
      <c r="H563" s="1" t="n">
        <f aca="false">G563*F563</f>
        <v>26974.5</v>
      </c>
      <c r="I563" s="13" t="s">
        <v>1534</v>
      </c>
      <c r="J563" s="14" t="n">
        <v>26974.5</v>
      </c>
      <c r="K563" s="1" t="n">
        <f aca="false">H563-J563</f>
        <v>0</v>
      </c>
      <c r="L563" s="0"/>
    </row>
    <row r="564" customFormat="false" ht="30.8" hidden="false" customHeight="false" outlineLevel="0" collapsed="false">
      <c r="A564" s="1" t="s">
        <v>1535</v>
      </c>
      <c r="B564" s="1" t="s">
        <v>1536</v>
      </c>
      <c r="C564" s="1" t="s">
        <v>47</v>
      </c>
      <c r="D564" s="1" t="s">
        <v>75</v>
      </c>
      <c r="E564" s="1" t="n">
        <v>36645</v>
      </c>
      <c r="F564" s="1" t="n">
        <f aca="false">D564-C564</f>
        <v>6</v>
      </c>
      <c r="G564" s="22" t="n">
        <v>3853.5</v>
      </c>
      <c r="H564" s="1" t="n">
        <f aca="false">G564*F564</f>
        <v>23121</v>
      </c>
      <c r="I564" s="13" t="s">
        <v>1537</v>
      </c>
      <c r="J564" s="14" t="n">
        <v>23121</v>
      </c>
      <c r="K564" s="1" t="n">
        <f aca="false">H564-J564</f>
        <v>0</v>
      </c>
      <c r="L564" s="0"/>
    </row>
    <row r="565" customFormat="false" ht="30.8" hidden="false" customHeight="false" outlineLevel="0" collapsed="false">
      <c r="A565" s="1" t="s">
        <v>1538</v>
      </c>
      <c r="B565" s="1" t="s">
        <v>1539</v>
      </c>
      <c r="C565" s="1" t="s">
        <v>13</v>
      </c>
      <c r="D565" s="1" t="s">
        <v>133</v>
      </c>
      <c r="E565" s="1" t="n">
        <v>13645</v>
      </c>
      <c r="F565" s="1" t="n">
        <f aca="false">D565-C565</f>
        <v>2</v>
      </c>
      <c r="G565" s="22" t="n">
        <v>5743.5</v>
      </c>
      <c r="H565" s="1" t="n">
        <f aca="false">G565*F565</f>
        <v>11487</v>
      </c>
      <c r="I565" s="13" t="s">
        <v>1540</v>
      </c>
      <c r="J565" s="14" t="n">
        <v>11486.8</v>
      </c>
      <c r="K565" s="1" t="n">
        <f aca="false">H565-J565</f>
        <v>0.200000000000728</v>
      </c>
      <c r="L565" s="0"/>
    </row>
    <row r="566" s="23" customFormat="true" ht="30.8" hidden="false" customHeight="false" outlineLevel="0" collapsed="false">
      <c r="A566" s="1" t="s">
        <v>1541</v>
      </c>
      <c r="B566" s="1" t="s">
        <v>1539</v>
      </c>
      <c r="C566" s="1" t="s">
        <v>133</v>
      </c>
      <c r="D566" s="1" t="s">
        <v>51</v>
      </c>
      <c r="E566" s="1" t="n">
        <v>9865</v>
      </c>
      <c r="F566" s="1" t="n">
        <f aca="false">D566-C566</f>
        <v>2</v>
      </c>
      <c r="G566" s="22" t="n">
        <v>3853.5</v>
      </c>
      <c r="H566" s="1" t="n">
        <f aca="false">G566*F566</f>
        <v>7707</v>
      </c>
      <c r="I566" s="13" t="s">
        <v>1542</v>
      </c>
      <c r="J566" s="14" t="n">
        <v>7707</v>
      </c>
      <c r="K566" s="1" t="n">
        <f aca="false">H566-J566</f>
        <v>0</v>
      </c>
      <c r="L566" s="1"/>
      <c r="M566" s="0"/>
      <c r="N566" s="0"/>
      <c r="O566" s="0"/>
      <c r="P566" s="0"/>
      <c r="Q566" s="0"/>
      <c r="R566" s="0"/>
      <c r="S566" s="0"/>
      <c r="T566" s="0"/>
      <c r="U566" s="0"/>
      <c r="V566" s="0"/>
      <c r="AMI566" s="0"/>
      <c r="AMJ566" s="0"/>
    </row>
    <row r="567" customFormat="false" ht="30.8" hidden="false" customHeight="false" outlineLevel="0" collapsed="false">
      <c r="A567" s="1" t="s">
        <v>1543</v>
      </c>
      <c r="B567" s="1" t="s">
        <v>1544</v>
      </c>
      <c r="C567" s="1" t="s">
        <v>133</v>
      </c>
      <c r="D567" s="1" t="s">
        <v>112</v>
      </c>
      <c r="E567" s="1" t="n">
        <v>18322.5</v>
      </c>
      <c r="F567" s="1" t="n">
        <f aca="false">D567-C567</f>
        <v>3</v>
      </c>
      <c r="G567" s="22" t="n">
        <v>3853.5</v>
      </c>
      <c r="H567" s="1" t="n">
        <f aca="false">G567*F567</f>
        <v>11560.5</v>
      </c>
      <c r="I567" s="13" t="s">
        <v>1545</v>
      </c>
      <c r="J567" s="14" t="n">
        <v>11560.5</v>
      </c>
      <c r="K567" s="1" t="n">
        <f aca="false">H567-J567</f>
        <v>0</v>
      </c>
      <c r="L567" s="0"/>
    </row>
    <row r="568" customFormat="false" ht="30.8" hidden="false" customHeight="false" outlineLevel="0" collapsed="false">
      <c r="A568" s="1" t="s">
        <v>1546</v>
      </c>
      <c r="B568" s="1" t="s">
        <v>1547</v>
      </c>
      <c r="C568" s="1" t="s">
        <v>43</v>
      </c>
      <c r="D568" s="1" t="s">
        <v>142</v>
      </c>
      <c r="E568" s="1" t="n">
        <v>16447.5</v>
      </c>
      <c r="F568" s="1" t="n">
        <f aca="false">D568-C568</f>
        <v>3</v>
      </c>
      <c r="G568" s="22" t="n">
        <v>3853.5</v>
      </c>
      <c r="H568" s="1" t="n">
        <f aca="false">G568*F568</f>
        <v>11560.5</v>
      </c>
      <c r="I568" s="13" t="s">
        <v>1548</v>
      </c>
      <c r="J568" s="14" t="n">
        <v>11560.5</v>
      </c>
      <c r="K568" s="1" t="n">
        <f aca="false">H568-J568</f>
        <v>0</v>
      </c>
      <c r="L568" s="0"/>
    </row>
    <row r="569" customFormat="false" ht="15.9" hidden="false" customHeight="false" outlineLevel="0" collapsed="false">
      <c r="A569" s="1" t="s">
        <v>1549</v>
      </c>
      <c r="B569" s="1" t="s">
        <v>1550</v>
      </c>
      <c r="C569" s="1" t="s">
        <v>146</v>
      </c>
      <c r="D569" s="1" t="s">
        <v>58</v>
      </c>
      <c r="E569" s="1" t="n">
        <v>9865</v>
      </c>
      <c r="F569" s="1" t="n">
        <f aca="false">D569-C569</f>
        <v>2</v>
      </c>
      <c r="G569" s="22" t="n">
        <v>3853.5</v>
      </c>
      <c r="H569" s="1" t="n">
        <f aca="false">G569*F569</f>
        <v>7707</v>
      </c>
      <c r="I569" s="13" t="s">
        <v>1551</v>
      </c>
      <c r="J569" s="14" t="n">
        <v>7707</v>
      </c>
      <c r="K569" s="1" t="n">
        <f aca="false">H569-J569</f>
        <v>0</v>
      </c>
      <c r="L569" s="0"/>
    </row>
    <row r="570" customFormat="false" ht="30.8" hidden="false" customHeight="false" outlineLevel="0" collapsed="false">
      <c r="A570" s="1" t="s">
        <v>1552</v>
      </c>
      <c r="B570" s="1" t="s">
        <v>1553</v>
      </c>
      <c r="C570" s="1" t="s">
        <v>67</v>
      </c>
      <c r="D570" s="1" t="s">
        <v>39</v>
      </c>
      <c r="E570" s="1" t="n">
        <v>16980</v>
      </c>
      <c r="F570" s="1" t="n">
        <f aca="false">D570-C570</f>
        <v>2</v>
      </c>
      <c r="G570" s="22" t="n">
        <v>3853.5</v>
      </c>
      <c r="H570" s="1" t="n">
        <f aca="false">G570*F570</f>
        <v>7707</v>
      </c>
      <c r="I570" s="13" t="s">
        <v>1554</v>
      </c>
      <c r="J570" s="14" t="n">
        <v>7707</v>
      </c>
      <c r="K570" s="1" t="n">
        <f aca="false">H570-J570</f>
        <v>0</v>
      </c>
      <c r="L570" s="0"/>
    </row>
    <row r="571" customFormat="false" ht="30.8" hidden="false" customHeight="false" outlineLevel="0" collapsed="false">
      <c r="A571" s="1" t="s">
        <v>1555</v>
      </c>
      <c r="B571" s="1" t="s">
        <v>1556</v>
      </c>
      <c r="C571" s="1" t="s">
        <v>13</v>
      </c>
      <c r="D571" s="1" t="s">
        <v>207</v>
      </c>
      <c r="E571" s="1" t="n">
        <v>20028.75</v>
      </c>
      <c r="F571" s="1" t="n">
        <f aca="false">D571-C571</f>
        <v>3</v>
      </c>
      <c r="G571" s="22" t="n">
        <v>3853.5</v>
      </c>
      <c r="H571" s="1" t="n">
        <f aca="false">G571*F571</f>
        <v>11560.5</v>
      </c>
      <c r="I571" s="13" t="s">
        <v>1557</v>
      </c>
      <c r="J571" s="14" t="n">
        <v>11560.5</v>
      </c>
      <c r="K571" s="1" t="n">
        <f aca="false">H571-J571</f>
        <v>0</v>
      </c>
      <c r="L571" s="0"/>
    </row>
    <row r="572" customFormat="false" ht="30.8" hidden="false" customHeight="false" outlineLevel="0" collapsed="false">
      <c r="A572" s="1" t="s">
        <v>1558</v>
      </c>
      <c r="B572" s="1" t="s">
        <v>1559</v>
      </c>
      <c r="C572" s="1" t="s">
        <v>51</v>
      </c>
      <c r="D572" s="1" t="s">
        <v>180</v>
      </c>
      <c r="E572" s="1" t="n">
        <v>19730</v>
      </c>
      <c r="F572" s="1" t="n">
        <f aca="false">D572-C572</f>
        <v>4</v>
      </c>
      <c r="G572" s="22" t="n">
        <v>3853.5</v>
      </c>
      <c r="H572" s="1" t="n">
        <f aca="false">G572*F572</f>
        <v>15414</v>
      </c>
      <c r="I572" s="13" t="s">
        <v>1560</v>
      </c>
      <c r="J572" s="14" t="n">
        <v>15414</v>
      </c>
      <c r="K572" s="1" t="n">
        <f aca="false">H572-J572</f>
        <v>0</v>
      </c>
      <c r="L572" s="0"/>
    </row>
    <row r="573" customFormat="false" ht="15.9" hidden="false" customHeight="false" outlineLevel="0" collapsed="false">
      <c r="A573" s="1" t="s">
        <v>1561</v>
      </c>
      <c r="B573" s="1" t="s">
        <v>1562</v>
      </c>
      <c r="C573" s="1" t="s">
        <v>20</v>
      </c>
      <c r="D573" s="1" t="s">
        <v>146</v>
      </c>
      <c r="E573" s="1" t="n">
        <v>14945</v>
      </c>
      <c r="F573" s="1" t="n">
        <f aca="false">D573-C573</f>
        <v>2</v>
      </c>
      <c r="G573" s="22" t="n">
        <v>3853.5</v>
      </c>
      <c r="H573" s="1" t="n">
        <f aca="false">G573*F573</f>
        <v>7707</v>
      </c>
      <c r="I573" s="13" t="s">
        <v>1563</v>
      </c>
      <c r="J573" s="14" t="n">
        <v>7707</v>
      </c>
      <c r="K573" s="1" t="n">
        <f aca="false">H573-J573</f>
        <v>0</v>
      </c>
      <c r="L573" s="0"/>
    </row>
    <row r="574" customFormat="false" ht="30.8" hidden="false" customHeight="false" outlineLevel="0" collapsed="false">
      <c r="A574" s="1" t="s">
        <v>1564</v>
      </c>
      <c r="B574" s="1" t="s">
        <v>1565</v>
      </c>
      <c r="C574" s="1" t="s">
        <v>51</v>
      </c>
      <c r="D574" s="1" t="s">
        <v>20</v>
      </c>
      <c r="E574" s="1" t="n">
        <v>14797.5</v>
      </c>
      <c r="F574" s="1" t="n">
        <f aca="false">D574-C574</f>
        <v>3</v>
      </c>
      <c r="G574" s="22" t="n">
        <v>3853.5</v>
      </c>
      <c r="H574" s="1" t="n">
        <f aca="false">G574*F574</f>
        <v>11560.5</v>
      </c>
      <c r="I574" s="13" t="s">
        <v>1566</v>
      </c>
      <c r="J574" s="14" t="n">
        <v>11560.5</v>
      </c>
      <c r="K574" s="1" t="n">
        <f aca="false">H574-J574</f>
        <v>0</v>
      </c>
      <c r="L574" s="0"/>
    </row>
    <row r="575" s="23" customFormat="true" ht="30.8" hidden="false" customHeight="false" outlineLevel="0" collapsed="false">
      <c r="A575" s="1" t="s">
        <v>1567</v>
      </c>
      <c r="B575" s="1" t="s">
        <v>1565</v>
      </c>
      <c r="C575" s="1" t="s">
        <v>20</v>
      </c>
      <c r="D575" s="1" t="s">
        <v>146</v>
      </c>
      <c r="E575" s="1" t="n">
        <v>12215</v>
      </c>
      <c r="F575" s="1" t="n">
        <f aca="false">D575-C575</f>
        <v>2</v>
      </c>
      <c r="G575" s="22" t="n">
        <v>3853.5</v>
      </c>
      <c r="H575" s="1" t="n">
        <f aca="false">G575*F575</f>
        <v>7707</v>
      </c>
      <c r="I575" s="13" t="s">
        <v>1568</v>
      </c>
      <c r="J575" s="14" t="n">
        <v>7707</v>
      </c>
      <c r="K575" s="1" t="n">
        <f aca="false">H575-J575</f>
        <v>0</v>
      </c>
      <c r="L575" s="1"/>
      <c r="M575" s="0"/>
      <c r="N575" s="0"/>
      <c r="O575" s="0"/>
      <c r="P575" s="0"/>
      <c r="Q575" s="0"/>
      <c r="R575" s="0"/>
      <c r="S575" s="0"/>
      <c r="T575" s="0"/>
      <c r="U575" s="0"/>
      <c r="V575" s="0"/>
      <c r="AMI575" s="0"/>
      <c r="AMJ575" s="0"/>
    </row>
    <row r="576" customFormat="false" ht="30.8" hidden="false" customHeight="false" outlineLevel="0" collapsed="false">
      <c r="A576" s="22" t="s">
        <v>1569</v>
      </c>
      <c r="B576" s="22" t="s">
        <v>1570</v>
      </c>
      <c r="C576" s="22" t="s">
        <v>67</v>
      </c>
      <c r="D576" s="22" t="s">
        <v>39</v>
      </c>
      <c r="E576" s="22" t="n">
        <v>9865</v>
      </c>
      <c r="F576" s="22" t="n">
        <f aca="false">D576-C576</f>
        <v>2</v>
      </c>
      <c r="G576" s="22" t="n">
        <v>3853.5</v>
      </c>
      <c r="H576" s="22" t="n">
        <f aca="false">G576*F576</f>
        <v>7707</v>
      </c>
      <c r="I576" s="13" t="s">
        <v>1571</v>
      </c>
      <c r="J576" s="14" t="n">
        <v>7707</v>
      </c>
      <c r="K576" s="1" t="n">
        <f aca="false">H576-J576</f>
        <v>0</v>
      </c>
      <c r="L576" s="22"/>
      <c r="M576" s="24"/>
      <c r="N576" s="24"/>
      <c r="O576" s="24"/>
      <c r="P576" s="24"/>
      <c r="Q576" s="24"/>
      <c r="R576" s="24"/>
      <c r="S576" s="24"/>
      <c r="T576" s="24"/>
      <c r="U576" s="24"/>
      <c r="V576" s="24"/>
    </row>
    <row r="577" customFormat="false" ht="30.8" hidden="false" customHeight="false" outlineLevel="0" collapsed="false">
      <c r="A577" s="22" t="s">
        <v>1572</v>
      </c>
      <c r="B577" s="22" t="s">
        <v>1573</v>
      </c>
      <c r="C577" s="22" t="s">
        <v>19</v>
      </c>
      <c r="D577" s="22" t="s">
        <v>93</v>
      </c>
      <c r="E577" s="22" t="n">
        <v>9865</v>
      </c>
      <c r="F577" s="22" t="n">
        <f aca="false">D577-C577</f>
        <v>2</v>
      </c>
      <c r="G577" s="22" t="n">
        <v>3853.5</v>
      </c>
      <c r="H577" s="22" t="n">
        <f aca="false">G577*F577</f>
        <v>7707</v>
      </c>
      <c r="I577" s="13" t="s">
        <v>1574</v>
      </c>
      <c r="J577" s="14" t="n">
        <v>7707</v>
      </c>
      <c r="K577" s="1" t="n">
        <f aca="false">H577-J577</f>
        <v>0</v>
      </c>
      <c r="L577" s="0"/>
    </row>
    <row r="578" customFormat="false" ht="15.9" hidden="false" customHeight="false" outlineLevel="0" collapsed="false">
      <c r="A578" s="1" t="s">
        <v>1575</v>
      </c>
      <c r="B578" s="1" t="s">
        <v>1576</v>
      </c>
      <c r="C578" s="1" t="s">
        <v>180</v>
      </c>
      <c r="D578" s="1" t="s">
        <v>150</v>
      </c>
      <c r="E578" s="1" t="n">
        <v>13645</v>
      </c>
      <c r="F578" s="1" t="n">
        <f aca="false">D578-C578</f>
        <v>2</v>
      </c>
      <c r="G578" s="22" t="n">
        <v>5743.5</v>
      </c>
      <c r="H578" s="1" t="n">
        <f aca="false">G578*F578</f>
        <v>11487</v>
      </c>
      <c r="I578" s="13" t="s">
        <v>1577</v>
      </c>
      <c r="J578" s="14" t="n">
        <v>11486.8</v>
      </c>
      <c r="K578" s="1" t="n">
        <f aca="false">H578-J578</f>
        <v>0.200000000000728</v>
      </c>
      <c r="L578" s="0"/>
    </row>
    <row r="579" customFormat="false" ht="15.9" hidden="false" customHeight="false" outlineLevel="0" collapsed="false">
      <c r="A579" s="1" t="s">
        <v>1578</v>
      </c>
      <c r="B579" s="1" t="s">
        <v>1579</v>
      </c>
      <c r="C579" s="1" t="s">
        <v>24</v>
      </c>
      <c r="D579" s="1" t="s">
        <v>75</v>
      </c>
      <c r="E579" s="1" t="n">
        <v>5592.5</v>
      </c>
      <c r="F579" s="1" t="n">
        <f aca="false">D579-C579</f>
        <v>1</v>
      </c>
      <c r="G579" s="22" t="n">
        <v>3853.5</v>
      </c>
      <c r="H579" s="1" t="n">
        <f aca="false">G579*F579</f>
        <v>3853.5</v>
      </c>
      <c r="I579" s="13" t="s">
        <v>1580</v>
      </c>
      <c r="J579" s="14" t="n">
        <v>3853.5</v>
      </c>
      <c r="K579" s="1" t="n">
        <f aca="false">H579-J579</f>
        <v>0</v>
      </c>
      <c r="L579" s="0"/>
    </row>
    <row r="580" customFormat="false" ht="15.9" hidden="false" customHeight="false" outlineLevel="0" collapsed="false">
      <c r="A580" s="1" t="s">
        <v>1581</v>
      </c>
      <c r="B580" s="1" t="s">
        <v>1579</v>
      </c>
      <c r="C580" s="1" t="s">
        <v>75</v>
      </c>
      <c r="D580" s="1" t="s">
        <v>19</v>
      </c>
      <c r="E580" s="1" t="n">
        <v>11185</v>
      </c>
      <c r="F580" s="1" t="n">
        <f aca="false">D580-C580</f>
        <v>2</v>
      </c>
      <c r="G580" s="22" t="n">
        <v>3853.5</v>
      </c>
      <c r="H580" s="1" t="n">
        <f aca="false">G580*F580</f>
        <v>7707</v>
      </c>
      <c r="I580" s="13" t="s">
        <v>1582</v>
      </c>
      <c r="J580" s="14" t="n">
        <v>7707</v>
      </c>
      <c r="K580" s="1" t="n">
        <f aca="false">H580-J580</f>
        <v>0</v>
      </c>
      <c r="L580" s="0"/>
    </row>
    <row r="581" customFormat="false" ht="15.9" hidden="false" customHeight="false" outlineLevel="0" collapsed="false">
      <c r="A581" s="1" t="s">
        <v>1583</v>
      </c>
      <c r="B581" s="1" t="s">
        <v>1584</v>
      </c>
      <c r="C581" s="1" t="s">
        <v>75</v>
      </c>
      <c r="D581" s="1" t="s">
        <v>19</v>
      </c>
      <c r="E581" s="1" t="n">
        <v>10635</v>
      </c>
      <c r="F581" s="1" t="n">
        <f aca="false">D581-C581</f>
        <v>2</v>
      </c>
      <c r="G581" s="22" t="n">
        <v>3853.5</v>
      </c>
      <c r="H581" s="1" t="n">
        <f aca="false">G581*F581</f>
        <v>7707</v>
      </c>
      <c r="I581" s="13" t="s">
        <v>1585</v>
      </c>
      <c r="J581" s="14" t="n">
        <v>7707</v>
      </c>
      <c r="K581" s="1" t="n">
        <f aca="false">H581-J581</f>
        <v>0</v>
      </c>
      <c r="L581" s="0"/>
    </row>
    <row r="582" customFormat="false" ht="15.9" hidden="false" customHeight="false" outlineLevel="0" collapsed="false">
      <c r="A582" s="1" t="s">
        <v>1586</v>
      </c>
      <c r="B582" s="1" t="s">
        <v>1587</v>
      </c>
      <c r="C582" s="1" t="s">
        <v>20</v>
      </c>
      <c r="D582" s="1" t="s">
        <v>146</v>
      </c>
      <c r="E582" s="1" t="n">
        <v>10635</v>
      </c>
      <c r="F582" s="1" t="n">
        <f aca="false">D582-C582</f>
        <v>2</v>
      </c>
      <c r="G582" s="22" t="n">
        <v>3853.5</v>
      </c>
      <c r="H582" s="1" t="n">
        <f aca="false">G582*F582</f>
        <v>7707</v>
      </c>
      <c r="I582" s="13" t="s">
        <v>1588</v>
      </c>
      <c r="J582" s="14" t="n">
        <v>7707</v>
      </c>
      <c r="K582" s="1" t="n">
        <f aca="false">H582-J582</f>
        <v>0</v>
      </c>
      <c r="L582" s="0"/>
    </row>
    <row r="583" customFormat="false" ht="30.8" hidden="false" customHeight="false" outlineLevel="0" collapsed="false">
      <c r="A583" s="1" t="s">
        <v>1589</v>
      </c>
      <c r="B583" s="1" t="s">
        <v>1590</v>
      </c>
      <c r="C583" s="1" t="s">
        <v>19</v>
      </c>
      <c r="D583" s="1" t="s">
        <v>93</v>
      </c>
      <c r="E583" s="1" t="n">
        <v>12215</v>
      </c>
      <c r="F583" s="1" t="n">
        <f aca="false">D583-C583</f>
        <v>2</v>
      </c>
      <c r="G583" s="22" t="n">
        <v>3853.5</v>
      </c>
      <c r="H583" s="1" t="n">
        <f aca="false">G583*F583</f>
        <v>7707</v>
      </c>
      <c r="I583" s="13" t="s">
        <v>1591</v>
      </c>
      <c r="J583" s="14" t="n">
        <v>7707</v>
      </c>
      <c r="K583" s="1" t="n">
        <f aca="false">H583-J583</f>
        <v>0</v>
      </c>
      <c r="L583" s="0"/>
    </row>
    <row r="584" customFormat="false" ht="30.8" hidden="false" customHeight="false" outlineLevel="0" collapsed="false">
      <c r="A584" s="1" t="s">
        <v>1592</v>
      </c>
      <c r="B584" s="1" t="s">
        <v>1593</v>
      </c>
      <c r="C584" s="1" t="s">
        <v>19</v>
      </c>
      <c r="D584" s="1" t="s">
        <v>93</v>
      </c>
      <c r="E584" s="1" t="n">
        <v>12215</v>
      </c>
      <c r="F584" s="1" t="n">
        <f aca="false">D584-C584</f>
        <v>2</v>
      </c>
      <c r="G584" s="22" t="n">
        <v>3853.5</v>
      </c>
      <c r="H584" s="1" t="n">
        <f aca="false">G584*F584</f>
        <v>7707</v>
      </c>
      <c r="I584" s="13" t="s">
        <v>1594</v>
      </c>
      <c r="J584" s="14" t="n">
        <v>7707</v>
      </c>
      <c r="K584" s="1" t="n">
        <f aca="false">H584-J584</f>
        <v>0</v>
      </c>
      <c r="L584" s="0"/>
    </row>
    <row r="585" s="18" customFormat="true" ht="15.85" hidden="false" customHeight="false" outlineLevel="0" collapsed="false">
      <c r="A585" s="15" t="s">
        <v>1595</v>
      </c>
      <c r="B585" s="15" t="s">
        <v>1596</v>
      </c>
      <c r="C585" s="15" t="s">
        <v>43</v>
      </c>
      <c r="D585" s="15" t="s">
        <v>29</v>
      </c>
      <c r="E585" s="15" t="n">
        <v>26885</v>
      </c>
      <c r="F585" s="15" t="n">
        <f aca="false">D585-C585</f>
        <v>4</v>
      </c>
      <c r="G585" s="15" t="n">
        <v>3670</v>
      </c>
      <c r="H585" s="15" t="n">
        <f aca="false">G585*F585</f>
        <v>14680</v>
      </c>
      <c r="I585" s="16" t="s">
        <v>1597</v>
      </c>
      <c r="J585" s="17" t="n">
        <v>14680</v>
      </c>
      <c r="K585" s="15" t="n">
        <f aca="false">H585-J585</f>
        <v>0</v>
      </c>
    </row>
    <row r="586" s="62" customFormat="true" ht="15.85" hidden="false" customHeight="false" outlineLevel="0" collapsed="false">
      <c r="A586" s="59" t="s">
        <v>1598</v>
      </c>
      <c r="B586" s="59" t="s">
        <v>1596</v>
      </c>
      <c r="C586" s="59" t="s">
        <v>47</v>
      </c>
      <c r="D586" s="59" t="s">
        <v>34</v>
      </c>
      <c r="E586" s="59" t="n">
        <v>38850</v>
      </c>
      <c r="F586" s="59" t="n">
        <f aca="false">D586-C586</f>
        <v>7</v>
      </c>
      <c r="G586" s="59" t="n">
        <v>4470</v>
      </c>
      <c r="H586" s="59" t="n">
        <f aca="false">G586*F586</f>
        <v>31290</v>
      </c>
      <c r="I586" s="60" t="s">
        <v>1599</v>
      </c>
      <c r="J586" s="61" t="n">
        <v>31290</v>
      </c>
      <c r="K586" s="15" t="n">
        <f aca="false">H586-J586</f>
        <v>0</v>
      </c>
      <c r="L586" s="59"/>
      <c r="AMI586" s="18"/>
      <c r="AMJ586" s="18"/>
    </row>
    <row r="587" customFormat="false" ht="15.9" hidden="false" customHeight="false" outlineLevel="0" collapsed="false">
      <c r="A587" s="1" t="s">
        <v>1600</v>
      </c>
      <c r="B587" s="1" t="s">
        <v>1601</v>
      </c>
      <c r="C587" s="1" t="s">
        <v>39</v>
      </c>
      <c r="D587" s="1" t="s">
        <v>207</v>
      </c>
      <c r="E587" s="1" t="n">
        <v>24430</v>
      </c>
      <c r="F587" s="1" t="n">
        <f aca="false">D587-C587</f>
        <v>4</v>
      </c>
      <c r="G587" s="22" t="n">
        <v>3853.5</v>
      </c>
      <c r="H587" s="1" t="n">
        <f aca="false">G587*F587</f>
        <v>15414</v>
      </c>
      <c r="I587" s="13" t="s">
        <v>1602</v>
      </c>
      <c r="J587" s="14" t="n">
        <v>15414</v>
      </c>
      <c r="K587" s="1" t="n">
        <f aca="false">H587-J587</f>
        <v>0</v>
      </c>
      <c r="L587" s="0"/>
    </row>
    <row r="588" s="23" customFormat="true" ht="15.9" hidden="false" customHeight="false" outlineLevel="0" collapsed="false">
      <c r="A588" s="1" t="s">
        <v>1603</v>
      </c>
      <c r="B588" s="1" t="s">
        <v>1604</v>
      </c>
      <c r="C588" s="1" t="s">
        <v>43</v>
      </c>
      <c r="D588" s="1" t="s">
        <v>47</v>
      </c>
      <c r="E588" s="1" t="n">
        <v>10635</v>
      </c>
      <c r="F588" s="1" t="n">
        <f aca="false">D588-C588</f>
        <v>2</v>
      </c>
      <c r="G588" s="22" t="n">
        <v>3853.5</v>
      </c>
      <c r="H588" s="1" t="n">
        <f aca="false">G588*F588</f>
        <v>7707</v>
      </c>
      <c r="I588" s="13" t="s">
        <v>1605</v>
      </c>
      <c r="J588" s="14" t="n">
        <v>7707</v>
      </c>
      <c r="K588" s="1" t="n">
        <f aca="false">H588-J588</f>
        <v>0</v>
      </c>
      <c r="L588" s="1"/>
      <c r="M588" s="0"/>
      <c r="N588" s="0"/>
      <c r="O588" s="0"/>
      <c r="P588" s="0"/>
      <c r="Q588" s="0"/>
      <c r="R588" s="0"/>
      <c r="S588" s="0"/>
      <c r="T588" s="0"/>
      <c r="U588" s="0"/>
      <c r="V588" s="0"/>
      <c r="AMI588" s="0"/>
      <c r="AMJ588" s="0"/>
    </row>
    <row r="589" customFormat="false" ht="30.8" hidden="false" customHeight="false" outlineLevel="0" collapsed="false">
      <c r="A589" s="1" t="s">
        <v>1606</v>
      </c>
      <c r="B589" s="1" t="s">
        <v>1607</v>
      </c>
      <c r="C589" s="1" t="s">
        <v>142</v>
      </c>
      <c r="D589" s="1" t="s">
        <v>74</v>
      </c>
      <c r="E589" s="1" t="n">
        <v>14797.5</v>
      </c>
      <c r="F589" s="1" t="n">
        <f aca="false">D589-C589</f>
        <v>3</v>
      </c>
      <c r="G589" s="22" t="n">
        <v>3853.5</v>
      </c>
      <c r="H589" s="1" t="n">
        <f aca="false">G589*F589</f>
        <v>11560.5</v>
      </c>
      <c r="I589" s="13" t="s">
        <v>1608</v>
      </c>
      <c r="J589" s="14" t="n">
        <v>11560.5</v>
      </c>
      <c r="K589" s="1" t="n">
        <f aca="false">H589-J589</f>
        <v>0</v>
      </c>
      <c r="L589" s="0"/>
    </row>
    <row r="590" customFormat="false" ht="30.8" hidden="false" customHeight="false" outlineLevel="0" collapsed="false">
      <c r="A590" s="1" t="s">
        <v>1609</v>
      </c>
      <c r="B590" s="1" t="s">
        <v>1610</v>
      </c>
      <c r="C590" s="1" t="s">
        <v>19</v>
      </c>
      <c r="D590" s="1" t="s">
        <v>35</v>
      </c>
      <c r="E590" s="1" t="n">
        <v>24662.5</v>
      </c>
      <c r="F590" s="1" t="n">
        <f aca="false">D590-C590</f>
        <v>5</v>
      </c>
      <c r="G590" s="22" t="n">
        <v>3853.5</v>
      </c>
      <c r="H590" s="1" t="n">
        <f aca="false">G590*F590</f>
        <v>19267.5</v>
      </c>
      <c r="I590" s="13" t="s">
        <v>1611</v>
      </c>
      <c r="J590" s="14" t="n">
        <v>19267.5</v>
      </c>
      <c r="K590" s="1" t="n">
        <f aca="false">H590-J590</f>
        <v>0</v>
      </c>
      <c r="L590" s="0"/>
    </row>
    <row r="591" customFormat="false" ht="30.8" hidden="false" customHeight="false" outlineLevel="0" collapsed="false">
      <c r="A591" s="1" t="s">
        <v>1612</v>
      </c>
      <c r="B591" s="1" t="s">
        <v>1613</v>
      </c>
      <c r="C591" s="1" t="s">
        <v>82</v>
      </c>
      <c r="D591" s="1" t="s">
        <v>67</v>
      </c>
      <c r="E591" s="1" t="n">
        <v>14797.5</v>
      </c>
      <c r="F591" s="1" t="n">
        <f aca="false">D591-C591</f>
        <v>3</v>
      </c>
      <c r="G591" s="22" t="n">
        <v>3853.5</v>
      </c>
      <c r="H591" s="1" t="n">
        <f aca="false">G591*F591</f>
        <v>11560.5</v>
      </c>
      <c r="I591" s="13" t="s">
        <v>1614</v>
      </c>
      <c r="J591" s="14" t="n">
        <v>11560.5</v>
      </c>
      <c r="K591" s="1" t="n">
        <f aca="false">H591-J591</f>
        <v>0</v>
      </c>
      <c r="L591" s="0"/>
    </row>
    <row r="592" customFormat="false" ht="15.9" hidden="false" customHeight="false" outlineLevel="0" collapsed="false">
      <c r="A592" s="1" t="s">
        <v>1615</v>
      </c>
      <c r="B592" s="1" t="s">
        <v>1616</v>
      </c>
      <c r="C592" s="1" t="s">
        <v>24</v>
      </c>
      <c r="D592" s="1" t="s">
        <v>19</v>
      </c>
      <c r="E592" s="1" t="n">
        <v>15622.5</v>
      </c>
      <c r="F592" s="1" t="n">
        <f aca="false">D592-C592</f>
        <v>3</v>
      </c>
      <c r="G592" s="22" t="n">
        <v>3853.5</v>
      </c>
      <c r="H592" s="1" t="n">
        <f aca="false">G592*F592</f>
        <v>11560.5</v>
      </c>
      <c r="I592" s="13" t="s">
        <v>1617</v>
      </c>
      <c r="J592" s="14" t="n">
        <v>11560.5</v>
      </c>
      <c r="K592" s="1" t="n">
        <f aca="false">H592-J592</f>
        <v>0</v>
      </c>
      <c r="L592" s="0"/>
    </row>
    <row r="593" s="23" customFormat="true" ht="15.9" hidden="false" customHeight="false" outlineLevel="0" collapsed="false">
      <c r="A593" s="1" t="s">
        <v>1618</v>
      </c>
      <c r="B593" s="1" t="s">
        <v>1616</v>
      </c>
      <c r="C593" s="1" t="s">
        <v>19</v>
      </c>
      <c r="D593" s="1" t="s">
        <v>82</v>
      </c>
      <c r="E593" s="1" t="n">
        <v>5207.5</v>
      </c>
      <c r="F593" s="1" t="n">
        <f aca="false">D593-C593</f>
        <v>1</v>
      </c>
      <c r="G593" s="22" t="n">
        <v>3853.5</v>
      </c>
      <c r="H593" s="1" t="n">
        <f aca="false">G593*F593</f>
        <v>3853.5</v>
      </c>
      <c r="I593" s="13" t="s">
        <v>1619</v>
      </c>
      <c r="J593" s="14" t="n">
        <v>3853.5</v>
      </c>
      <c r="K593" s="1" t="n">
        <f aca="false">H593-J593</f>
        <v>0</v>
      </c>
      <c r="L593" s="1"/>
      <c r="M593" s="0"/>
      <c r="N593" s="0"/>
      <c r="O593" s="0"/>
      <c r="P593" s="0"/>
      <c r="Q593" s="0"/>
      <c r="R593" s="0"/>
      <c r="S593" s="0"/>
      <c r="T593" s="0"/>
      <c r="U593" s="0"/>
      <c r="V593" s="0"/>
      <c r="AMI593" s="0"/>
      <c r="AMJ593" s="0"/>
    </row>
    <row r="594" customFormat="false" ht="30.8" hidden="false" customHeight="false" outlineLevel="0" collapsed="false">
      <c r="A594" s="22" t="s">
        <v>1620</v>
      </c>
      <c r="B594" s="22" t="s">
        <v>1621</v>
      </c>
      <c r="C594" s="22" t="s">
        <v>142</v>
      </c>
      <c r="D594" s="22" t="s">
        <v>29</v>
      </c>
      <c r="E594" s="22" t="n">
        <v>4932.5</v>
      </c>
      <c r="F594" s="22" t="n">
        <f aca="false">D594-C594</f>
        <v>1</v>
      </c>
      <c r="G594" s="22" t="n">
        <v>3853.5</v>
      </c>
      <c r="H594" s="22" t="n">
        <f aca="false">G594*F594</f>
        <v>3853.5</v>
      </c>
      <c r="I594" s="13" t="s">
        <v>1622</v>
      </c>
      <c r="J594" s="14" t="n">
        <v>3853.5</v>
      </c>
      <c r="K594" s="1" t="n">
        <f aca="false">H594-J594</f>
        <v>0</v>
      </c>
      <c r="L594" s="22"/>
      <c r="M594" s="24"/>
      <c r="N594" s="24"/>
      <c r="O594" s="24"/>
      <c r="P594" s="24"/>
      <c r="Q594" s="24"/>
      <c r="R594" s="24"/>
      <c r="S594" s="24"/>
      <c r="T594" s="24"/>
      <c r="U594" s="24"/>
      <c r="V594" s="24"/>
    </row>
    <row r="595" s="32" customFormat="true" ht="30.8" hidden="false" customHeight="false" outlineLevel="0" collapsed="false">
      <c r="A595" s="29" t="s">
        <v>1623</v>
      </c>
      <c r="B595" s="29" t="s">
        <v>1624</v>
      </c>
      <c r="C595" s="29" t="s">
        <v>39</v>
      </c>
      <c r="D595" s="29" t="s">
        <v>86</v>
      </c>
      <c r="E595" s="29" t="n">
        <v>9865</v>
      </c>
      <c r="F595" s="29" t="n">
        <f aca="false">D595-C595</f>
        <v>2</v>
      </c>
      <c r="G595" s="29" t="n">
        <v>3853.5</v>
      </c>
      <c r="H595" s="29" t="n">
        <f aca="false">G595*F595</f>
        <v>7707</v>
      </c>
      <c r="I595" s="30" t="s">
        <v>1625</v>
      </c>
      <c r="J595" s="31" t="n">
        <v>7707</v>
      </c>
      <c r="K595" s="1" t="n">
        <f aca="false">H595-J595</f>
        <v>0</v>
      </c>
      <c r="L595" s="29"/>
      <c r="AMI595" s="0"/>
      <c r="AMJ595" s="0"/>
    </row>
    <row r="596" customFormat="false" ht="30.8" hidden="false" customHeight="false" outlineLevel="0" collapsed="false">
      <c r="A596" s="1" t="s">
        <v>1626</v>
      </c>
      <c r="B596" s="1" t="s">
        <v>1627</v>
      </c>
      <c r="C596" s="1" t="s">
        <v>43</v>
      </c>
      <c r="D596" s="1" t="s">
        <v>29</v>
      </c>
      <c r="E596" s="1" t="n">
        <v>30800</v>
      </c>
      <c r="F596" s="1" t="n">
        <f aca="false">D596-C596</f>
        <v>4</v>
      </c>
      <c r="G596" s="22" t="n">
        <v>3853.5</v>
      </c>
      <c r="H596" s="1" t="n">
        <f aca="false">G596*F596</f>
        <v>15414</v>
      </c>
      <c r="I596" s="13" t="s">
        <v>1628</v>
      </c>
      <c r="J596" s="14" t="n">
        <v>15414</v>
      </c>
      <c r="K596" s="1" t="n">
        <f aca="false">H596-J596</f>
        <v>0</v>
      </c>
      <c r="L596" s="0"/>
    </row>
    <row r="597" customFormat="false" ht="30.8" hidden="false" customHeight="false" outlineLevel="0" collapsed="false">
      <c r="A597" s="1" t="s">
        <v>1629</v>
      </c>
      <c r="B597" s="1" t="s">
        <v>1630</v>
      </c>
      <c r="C597" s="1" t="s">
        <v>13</v>
      </c>
      <c r="D597" s="1" t="s">
        <v>112</v>
      </c>
      <c r="E597" s="1" t="n">
        <v>26037.5</v>
      </c>
      <c r="F597" s="1" t="n">
        <f aca="false">D597-C597</f>
        <v>5</v>
      </c>
      <c r="G597" s="22" t="n">
        <v>3853.5</v>
      </c>
      <c r="H597" s="1" t="n">
        <f aca="false">G597*F597</f>
        <v>19267.5</v>
      </c>
      <c r="I597" s="13" t="s">
        <v>1631</v>
      </c>
      <c r="J597" s="14" t="n">
        <v>19267.5</v>
      </c>
      <c r="K597" s="1" t="n">
        <f aca="false">H597-J597</f>
        <v>0</v>
      </c>
      <c r="L597" s="0"/>
    </row>
    <row r="598" s="24" customFormat="true" ht="30.8" hidden="false" customHeight="false" outlineLevel="0" collapsed="false">
      <c r="A598" s="1" t="s">
        <v>1632</v>
      </c>
      <c r="B598" s="1" t="s">
        <v>1633</v>
      </c>
      <c r="C598" s="1" t="s">
        <v>43</v>
      </c>
      <c r="D598" s="1" t="s">
        <v>47</v>
      </c>
      <c r="E598" s="1" t="n">
        <v>9865</v>
      </c>
      <c r="F598" s="1" t="n">
        <f aca="false">D598-C598</f>
        <v>2</v>
      </c>
      <c r="G598" s="22" t="n">
        <v>3853.5</v>
      </c>
      <c r="H598" s="1" t="n">
        <f aca="false">G598*F598</f>
        <v>7707</v>
      </c>
      <c r="I598" s="13" t="s">
        <v>1634</v>
      </c>
      <c r="J598" s="14" t="n">
        <v>7707</v>
      </c>
      <c r="K598" s="1" t="n">
        <f aca="false">H598-J598</f>
        <v>0</v>
      </c>
      <c r="L598" s="22"/>
      <c r="AMI598" s="0"/>
      <c r="AMJ598" s="0"/>
    </row>
    <row r="599" customFormat="false" ht="30.8" hidden="false" customHeight="false" outlineLevel="0" collapsed="false">
      <c r="A599" s="22" t="s">
        <v>1635</v>
      </c>
      <c r="B599" s="22" t="s">
        <v>1636</v>
      </c>
      <c r="C599" s="22" t="s">
        <v>142</v>
      </c>
      <c r="D599" s="22" t="s">
        <v>93</v>
      </c>
      <c r="E599" s="22" t="n">
        <v>44392.5</v>
      </c>
      <c r="F599" s="22" t="n">
        <f aca="false">D599-C599</f>
        <v>9</v>
      </c>
      <c r="G599" s="22" t="n">
        <v>3853.5</v>
      </c>
      <c r="H599" s="22" t="n">
        <f aca="false">G599*F599</f>
        <v>34681.5</v>
      </c>
      <c r="I599" s="13" t="s">
        <v>1637</v>
      </c>
      <c r="J599" s="14" t="n">
        <v>34681.5</v>
      </c>
      <c r="K599" s="1" t="n">
        <f aca="false">H599-J599</f>
        <v>0</v>
      </c>
      <c r="L599" s="0"/>
    </row>
    <row r="600" customFormat="false" ht="30.8" hidden="false" customHeight="false" outlineLevel="0" collapsed="false">
      <c r="A600" s="1" t="s">
        <v>1638</v>
      </c>
      <c r="B600" s="1" t="s">
        <v>1639</v>
      </c>
      <c r="C600" s="1" t="s">
        <v>43</v>
      </c>
      <c r="D600" s="1" t="s">
        <v>47</v>
      </c>
      <c r="E600" s="1" t="n">
        <v>11185</v>
      </c>
      <c r="F600" s="1" t="n">
        <f aca="false">D600-C600</f>
        <v>2</v>
      </c>
      <c r="G600" s="22" t="n">
        <v>3853.5</v>
      </c>
      <c r="H600" s="1" t="n">
        <f aca="false">G600*F600</f>
        <v>7707</v>
      </c>
      <c r="I600" s="13" t="s">
        <v>1640</v>
      </c>
      <c r="J600" s="14" t="n">
        <v>7707</v>
      </c>
      <c r="K600" s="1" t="n">
        <f aca="false">H600-J600</f>
        <v>0</v>
      </c>
      <c r="L600" s="0"/>
    </row>
    <row r="601" customFormat="false" ht="30.8" hidden="false" customHeight="false" outlineLevel="0" collapsed="false">
      <c r="A601" s="1" t="s">
        <v>1641</v>
      </c>
      <c r="B601" s="1" t="s">
        <v>1642</v>
      </c>
      <c r="C601" s="1" t="s">
        <v>43</v>
      </c>
      <c r="D601" s="1" t="s">
        <v>47</v>
      </c>
      <c r="E601" s="1" t="n">
        <v>9535</v>
      </c>
      <c r="F601" s="1" t="n">
        <f aca="false">D601-C601</f>
        <v>2</v>
      </c>
      <c r="G601" s="22" t="n">
        <v>3853.5</v>
      </c>
      <c r="H601" s="1" t="n">
        <f aca="false">G601*F601</f>
        <v>7707</v>
      </c>
      <c r="I601" s="13" t="s">
        <v>1643</v>
      </c>
      <c r="J601" s="14" t="n">
        <v>7707</v>
      </c>
      <c r="K601" s="1" t="n">
        <f aca="false">H601-J601</f>
        <v>0</v>
      </c>
      <c r="L601" s="0"/>
    </row>
    <row r="602" customFormat="false" ht="30.8" hidden="false" customHeight="false" outlineLevel="0" collapsed="false">
      <c r="A602" s="1" t="s">
        <v>1644</v>
      </c>
      <c r="B602" s="1" t="s">
        <v>1645</v>
      </c>
      <c r="C602" s="1" t="s">
        <v>119</v>
      </c>
      <c r="D602" s="1" t="s">
        <v>67</v>
      </c>
      <c r="E602" s="1" t="n">
        <v>4932.5</v>
      </c>
      <c r="F602" s="1" t="n">
        <f aca="false">D602-C602</f>
        <v>1</v>
      </c>
      <c r="G602" s="22" t="n">
        <v>3853.5</v>
      </c>
      <c r="H602" s="1" t="n">
        <f aca="false">G602*F602</f>
        <v>3853.5</v>
      </c>
      <c r="I602" s="13" t="s">
        <v>1646</v>
      </c>
      <c r="J602" s="14" t="n">
        <v>3853.5</v>
      </c>
      <c r="K602" s="1" t="n">
        <f aca="false">H602-J602</f>
        <v>0</v>
      </c>
      <c r="L602" s="0"/>
    </row>
    <row r="603" s="12" customFormat="true" ht="29.85" hidden="false" customHeight="false" outlineLevel="0" collapsed="false">
      <c r="A603" s="7" t="s">
        <v>1647</v>
      </c>
      <c r="B603" s="11" t="s">
        <v>1648</v>
      </c>
      <c r="C603" s="11" t="s">
        <v>29</v>
      </c>
      <c r="D603" s="11" t="s">
        <v>74</v>
      </c>
      <c r="E603" s="11" t="n">
        <v>39460</v>
      </c>
      <c r="F603" s="11" t="n">
        <f aca="false">D603-C603</f>
        <v>2</v>
      </c>
      <c r="G603" s="8" t="n">
        <v>3853.5</v>
      </c>
      <c r="H603" s="11" t="n">
        <f aca="false">(G603*F603)*4</f>
        <v>30828</v>
      </c>
      <c r="I603" s="9" t="s">
        <v>1649</v>
      </c>
      <c r="J603" s="10" t="n">
        <v>7707</v>
      </c>
      <c r="K603" s="11" t="n">
        <f aca="false">H603-J603-J604-J605-J606</f>
        <v>0</v>
      </c>
      <c r="L603" s="11"/>
    </row>
    <row r="604" s="12" customFormat="true" ht="29.85" hidden="false" customHeight="false" outlineLevel="0" collapsed="false">
      <c r="A604" s="7"/>
      <c r="B604" s="11"/>
      <c r="C604" s="11"/>
      <c r="D604" s="11"/>
      <c r="E604" s="11"/>
      <c r="F604" s="11"/>
      <c r="G604" s="8"/>
      <c r="H604" s="11"/>
      <c r="I604" s="9" t="s">
        <v>1650</v>
      </c>
      <c r="J604" s="10" t="n">
        <v>7707</v>
      </c>
      <c r="K604" s="11" t="n">
        <v>0</v>
      </c>
      <c r="L604" s="11"/>
    </row>
    <row r="605" s="12" customFormat="true" ht="30.8" hidden="false" customHeight="false" outlineLevel="0" collapsed="false">
      <c r="A605" s="7"/>
      <c r="B605" s="11"/>
      <c r="C605" s="11"/>
      <c r="D605" s="11"/>
      <c r="E605" s="11"/>
      <c r="F605" s="11"/>
      <c r="G605" s="8"/>
      <c r="H605" s="11"/>
      <c r="I605" s="9" t="s">
        <v>1651</v>
      </c>
      <c r="J605" s="10" t="n">
        <v>7707</v>
      </c>
      <c r="K605" s="11" t="n">
        <v>0</v>
      </c>
      <c r="L605" s="11"/>
    </row>
    <row r="606" s="12" customFormat="true" ht="30.8" hidden="false" customHeight="false" outlineLevel="0" collapsed="false">
      <c r="A606" s="7"/>
      <c r="B606" s="11"/>
      <c r="C606" s="11"/>
      <c r="D606" s="11"/>
      <c r="E606" s="11"/>
      <c r="F606" s="11"/>
      <c r="G606" s="8"/>
      <c r="H606" s="11"/>
      <c r="I606" s="9" t="s">
        <v>1652</v>
      </c>
      <c r="J606" s="10" t="n">
        <v>7707</v>
      </c>
      <c r="K606" s="11" t="n">
        <v>0</v>
      </c>
      <c r="L606" s="11"/>
    </row>
    <row r="607" customFormat="false" ht="30.8" hidden="false" customHeight="false" outlineLevel="0" collapsed="false">
      <c r="A607" s="1" t="s">
        <v>1653</v>
      </c>
      <c r="B607" s="1" t="s">
        <v>1654</v>
      </c>
      <c r="C607" s="1" t="s">
        <v>67</v>
      </c>
      <c r="D607" s="1" t="s">
        <v>39</v>
      </c>
      <c r="E607" s="1" t="n">
        <v>12315</v>
      </c>
      <c r="F607" s="1" t="n">
        <f aca="false">D607-C607</f>
        <v>2</v>
      </c>
      <c r="G607" s="22" t="n">
        <v>4693.5</v>
      </c>
      <c r="H607" s="1" t="n">
        <f aca="false">G607*F607</f>
        <v>9387</v>
      </c>
      <c r="I607" s="13" t="s">
        <v>1655</v>
      </c>
      <c r="J607" s="14" t="n">
        <v>9387</v>
      </c>
      <c r="K607" s="1" t="n">
        <f aca="false">H607-J607</f>
        <v>0</v>
      </c>
      <c r="L607" s="0"/>
    </row>
    <row r="608" customFormat="false" ht="30.8" hidden="false" customHeight="false" outlineLevel="0" collapsed="false">
      <c r="A608" s="1" t="s">
        <v>1656</v>
      </c>
      <c r="B608" s="1" t="s">
        <v>1657</v>
      </c>
      <c r="C608" s="1" t="s">
        <v>75</v>
      </c>
      <c r="D608" s="1" t="s">
        <v>19</v>
      </c>
      <c r="E608" s="1" t="n">
        <v>13645</v>
      </c>
      <c r="F608" s="1" t="n">
        <f aca="false">D608-C608</f>
        <v>2</v>
      </c>
      <c r="G608" s="22" t="n">
        <v>5743.5</v>
      </c>
      <c r="H608" s="1" t="n">
        <f aca="false">G608*F608</f>
        <v>11487</v>
      </c>
      <c r="I608" s="13" t="s">
        <v>1658</v>
      </c>
      <c r="J608" s="14" t="n">
        <v>11486.8</v>
      </c>
      <c r="K608" s="1" t="n">
        <f aca="false">H608-J608</f>
        <v>0.200000000000728</v>
      </c>
      <c r="L608" s="0"/>
    </row>
    <row r="609" customFormat="false" ht="30.8" hidden="false" customHeight="false" outlineLevel="0" collapsed="false">
      <c r="A609" s="1" t="s">
        <v>1659</v>
      </c>
      <c r="B609" s="1" t="s">
        <v>1660</v>
      </c>
      <c r="C609" s="1" t="s">
        <v>28</v>
      </c>
      <c r="D609" s="1" t="s">
        <v>63</v>
      </c>
      <c r="E609" s="1" t="n">
        <v>26705</v>
      </c>
      <c r="F609" s="1" t="n">
        <f aca="false">D609-C609</f>
        <v>4</v>
      </c>
      <c r="G609" s="22" t="n">
        <v>3853.5</v>
      </c>
      <c r="H609" s="1" t="n">
        <f aca="false">G609*F609</f>
        <v>15414</v>
      </c>
      <c r="I609" s="13" t="s">
        <v>1661</v>
      </c>
      <c r="J609" s="14" t="n">
        <v>15414</v>
      </c>
      <c r="K609" s="1" t="n">
        <f aca="false">H609-J609</f>
        <v>0</v>
      </c>
      <c r="L609" s="0"/>
    </row>
    <row r="610" s="23" customFormat="true" ht="30.8" hidden="false" customHeight="false" outlineLevel="0" collapsed="false">
      <c r="A610" s="1" t="s">
        <v>1662</v>
      </c>
      <c r="B610" s="1" t="s">
        <v>1663</v>
      </c>
      <c r="C610" s="1" t="s">
        <v>13</v>
      </c>
      <c r="D610" s="1" t="s">
        <v>146</v>
      </c>
      <c r="E610" s="1" t="n">
        <v>44392.5</v>
      </c>
      <c r="F610" s="1" t="n">
        <f aca="false">D610-C610</f>
        <v>9</v>
      </c>
      <c r="G610" s="22" t="n">
        <v>3853.5</v>
      </c>
      <c r="H610" s="1" t="n">
        <f aca="false">G610*F610</f>
        <v>34681.5</v>
      </c>
      <c r="I610" s="13" t="s">
        <v>1664</v>
      </c>
      <c r="J610" s="14" t="n">
        <v>34681.5</v>
      </c>
      <c r="K610" s="1" t="n">
        <f aca="false">H610-J610</f>
        <v>0</v>
      </c>
      <c r="L610" s="1"/>
      <c r="M610" s="0"/>
      <c r="N610" s="0"/>
      <c r="O610" s="0"/>
      <c r="P610" s="0"/>
      <c r="Q610" s="0"/>
      <c r="R610" s="0"/>
      <c r="S610" s="0"/>
      <c r="T610" s="0"/>
      <c r="U610" s="0"/>
      <c r="V610" s="0"/>
      <c r="AMI610" s="0"/>
      <c r="AMJ610" s="0"/>
    </row>
    <row r="611" s="23" customFormat="true" ht="15.9" hidden="false" customHeight="false" outlineLevel="0" collapsed="false">
      <c r="A611" s="1" t="s">
        <v>1665</v>
      </c>
      <c r="B611" s="1" t="s">
        <v>1666</v>
      </c>
      <c r="C611" s="1" t="s">
        <v>35</v>
      </c>
      <c r="D611" s="1" t="s">
        <v>207</v>
      </c>
      <c r="E611" s="1" t="n">
        <v>36225</v>
      </c>
      <c r="F611" s="1" t="n">
        <f aca="false">D611-C611</f>
        <v>5</v>
      </c>
      <c r="G611" s="22" t="n">
        <v>3853.5</v>
      </c>
      <c r="H611" s="1" t="n">
        <f aca="false">G611*F611</f>
        <v>19267.5</v>
      </c>
      <c r="I611" s="13" t="s">
        <v>1667</v>
      </c>
      <c r="J611" s="14" t="n">
        <v>19267.5</v>
      </c>
      <c r="K611" s="1" t="n">
        <f aca="false">H611-J611</f>
        <v>0</v>
      </c>
      <c r="L611" s="1"/>
      <c r="M611" s="0"/>
      <c r="N611" s="0"/>
      <c r="O611" s="0"/>
      <c r="P611" s="0"/>
      <c r="Q611" s="0"/>
      <c r="R611" s="0"/>
      <c r="S611" s="0"/>
      <c r="T611" s="0"/>
      <c r="U611" s="0"/>
      <c r="V611" s="0"/>
      <c r="AMI611" s="0"/>
      <c r="AMJ611" s="0"/>
    </row>
    <row r="612" customFormat="false" ht="30.8" hidden="false" customHeight="false" outlineLevel="0" collapsed="false">
      <c r="A612" s="1" t="s">
        <v>1668</v>
      </c>
      <c r="B612" s="1" t="s">
        <v>1669</v>
      </c>
      <c r="C612" s="1" t="s">
        <v>14</v>
      </c>
      <c r="D612" s="1" t="s">
        <v>180</v>
      </c>
      <c r="E612" s="1" t="n">
        <v>9865</v>
      </c>
      <c r="F612" s="1" t="n">
        <f aca="false">D612-C612</f>
        <v>2</v>
      </c>
      <c r="G612" s="22" t="n">
        <v>3853.5</v>
      </c>
      <c r="H612" s="1" t="n">
        <f aca="false">G612*F612</f>
        <v>7707</v>
      </c>
      <c r="I612" s="13" t="s">
        <v>1670</v>
      </c>
      <c r="J612" s="14" t="n">
        <v>7707</v>
      </c>
      <c r="K612" s="1" t="n">
        <f aca="false">H612-J612</f>
        <v>0</v>
      </c>
      <c r="L612" s="0"/>
    </row>
    <row r="613" customFormat="false" ht="30.8" hidden="false" customHeight="false" outlineLevel="0" collapsed="false">
      <c r="A613" s="1" t="s">
        <v>1671</v>
      </c>
      <c r="B613" s="1" t="s">
        <v>1672</v>
      </c>
      <c r="C613" s="1" t="s">
        <v>43</v>
      </c>
      <c r="D613" s="1" t="s">
        <v>142</v>
      </c>
      <c r="E613" s="1" t="n">
        <v>15952.5</v>
      </c>
      <c r="F613" s="1" t="n">
        <f aca="false">D613-C613</f>
        <v>3</v>
      </c>
      <c r="G613" s="22" t="n">
        <v>3853.5</v>
      </c>
      <c r="H613" s="1" t="n">
        <f aca="false">G613*F613</f>
        <v>11560.5</v>
      </c>
      <c r="I613" s="13" t="s">
        <v>1673</v>
      </c>
      <c r="J613" s="14" t="n">
        <v>11560.5</v>
      </c>
      <c r="K613" s="1" t="n">
        <f aca="false">H613-J613</f>
        <v>0</v>
      </c>
      <c r="L613" s="0"/>
    </row>
    <row r="614" customFormat="false" ht="30.8" hidden="false" customHeight="false" outlineLevel="0" collapsed="false">
      <c r="A614" s="1" t="s">
        <v>1674</v>
      </c>
      <c r="B614" s="1" t="s">
        <v>1675</v>
      </c>
      <c r="C614" s="1" t="s">
        <v>43</v>
      </c>
      <c r="D614" s="1" t="s">
        <v>142</v>
      </c>
      <c r="E614" s="1" t="n">
        <v>21292.5</v>
      </c>
      <c r="F614" s="1" t="n">
        <f aca="false">D614-C614</f>
        <v>3</v>
      </c>
      <c r="G614" s="22" t="n">
        <v>5743.5</v>
      </c>
      <c r="H614" s="1" t="n">
        <f aca="false">G614*F614</f>
        <v>17230.5</v>
      </c>
      <c r="I614" s="13" t="s">
        <v>1676</v>
      </c>
      <c r="J614" s="14" t="n">
        <v>17230.2</v>
      </c>
      <c r="K614" s="1" t="n">
        <f aca="false">H614-J614</f>
        <v>0.299999999999272</v>
      </c>
      <c r="L614" s="0"/>
    </row>
    <row r="615" customFormat="false" ht="30.8" hidden="false" customHeight="false" outlineLevel="0" collapsed="false">
      <c r="A615" s="1" t="s">
        <v>1677</v>
      </c>
      <c r="B615" s="1" t="s">
        <v>1678</v>
      </c>
      <c r="C615" s="1" t="s">
        <v>39</v>
      </c>
      <c r="D615" s="1" t="s">
        <v>86</v>
      </c>
      <c r="E615" s="1" t="n">
        <v>9865</v>
      </c>
      <c r="F615" s="1" t="n">
        <f aca="false">D615-C615</f>
        <v>2</v>
      </c>
      <c r="G615" s="22" t="n">
        <v>3853.5</v>
      </c>
      <c r="H615" s="1" t="n">
        <f aca="false">G615*F615</f>
        <v>7707</v>
      </c>
      <c r="I615" s="13" t="s">
        <v>1679</v>
      </c>
      <c r="J615" s="14" t="n">
        <v>7707</v>
      </c>
      <c r="K615" s="1" t="n">
        <f aca="false">H615-J615</f>
        <v>0</v>
      </c>
      <c r="L615" s="0"/>
    </row>
    <row r="616" s="24" customFormat="true" ht="30.8" hidden="false" customHeight="false" outlineLevel="0" collapsed="false">
      <c r="A616" s="1" t="s">
        <v>1680</v>
      </c>
      <c r="B616" s="1" t="s">
        <v>1681</v>
      </c>
      <c r="C616" s="1" t="s">
        <v>133</v>
      </c>
      <c r="D616" s="1" t="s">
        <v>14</v>
      </c>
      <c r="E616" s="1" t="n">
        <v>24430</v>
      </c>
      <c r="F616" s="1" t="n">
        <f aca="false">D616-C616</f>
        <v>4</v>
      </c>
      <c r="G616" s="22" t="n">
        <v>3853.5</v>
      </c>
      <c r="H616" s="1" t="n">
        <f aca="false">G616*F616</f>
        <v>15414</v>
      </c>
      <c r="I616" s="13" t="s">
        <v>1682</v>
      </c>
      <c r="J616" s="14" t="n">
        <v>15414</v>
      </c>
      <c r="K616" s="1" t="n">
        <f aca="false">H616-J616</f>
        <v>0</v>
      </c>
      <c r="L616" s="22"/>
      <c r="AMI616" s="0"/>
      <c r="AMJ616" s="0"/>
    </row>
    <row r="617" customFormat="false" ht="30.8" hidden="false" customHeight="false" outlineLevel="0" collapsed="false">
      <c r="A617" s="22" t="s">
        <v>1683</v>
      </c>
      <c r="B617" s="22" t="s">
        <v>1684</v>
      </c>
      <c r="C617" s="22" t="s">
        <v>20</v>
      </c>
      <c r="D617" s="22" t="s">
        <v>58</v>
      </c>
      <c r="E617" s="22" t="n">
        <v>20830</v>
      </c>
      <c r="F617" s="22" t="n">
        <f aca="false">D617-C617</f>
        <v>4</v>
      </c>
      <c r="G617" s="22" t="n">
        <v>3853.5</v>
      </c>
      <c r="H617" s="22" t="n">
        <f aca="false">G617*F617</f>
        <v>15414</v>
      </c>
      <c r="I617" s="13" t="s">
        <v>1685</v>
      </c>
      <c r="J617" s="14" t="n">
        <v>15414</v>
      </c>
      <c r="K617" s="1" t="n">
        <f aca="false">H617-J617</f>
        <v>0</v>
      </c>
      <c r="L617" s="0"/>
    </row>
    <row r="618" s="23" customFormat="true" ht="15.9" hidden="false" customHeight="false" outlineLevel="0" collapsed="false">
      <c r="A618" s="1" t="s">
        <v>1686</v>
      </c>
      <c r="B618" s="1" t="s">
        <v>1687</v>
      </c>
      <c r="C618" s="1" t="s">
        <v>14</v>
      </c>
      <c r="D618" s="1" t="s">
        <v>58</v>
      </c>
      <c r="E618" s="1" t="n">
        <v>24662.5</v>
      </c>
      <c r="F618" s="1" t="n">
        <f aca="false">D618-C618</f>
        <v>5</v>
      </c>
      <c r="G618" s="22" t="n">
        <v>3853.5</v>
      </c>
      <c r="H618" s="1" t="n">
        <f aca="false">G618*F618</f>
        <v>19267.5</v>
      </c>
      <c r="I618" s="13" t="s">
        <v>1688</v>
      </c>
      <c r="J618" s="14" t="n">
        <v>19267.5</v>
      </c>
      <c r="K618" s="1" t="n">
        <f aca="false">H618-J618</f>
        <v>0</v>
      </c>
      <c r="L618" s="1"/>
      <c r="M618" s="0"/>
      <c r="N618" s="0"/>
      <c r="O618" s="0"/>
      <c r="P618" s="0"/>
      <c r="Q618" s="0"/>
      <c r="R618" s="0"/>
      <c r="S618" s="0"/>
      <c r="T618" s="0"/>
      <c r="U618" s="0"/>
      <c r="V618" s="0"/>
      <c r="AMI618" s="0"/>
      <c r="AMJ618" s="0"/>
    </row>
    <row r="619" customFormat="false" ht="30.8" hidden="false" customHeight="false" outlineLevel="0" collapsed="false">
      <c r="A619" s="1" t="s">
        <v>1689</v>
      </c>
      <c r="B619" s="1" t="s">
        <v>1690</v>
      </c>
      <c r="C619" s="1" t="s">
        <v>93</v>
      </c>
      <c r="D619" s="1" t="s">
        <v>86</v>
      </c>
      <c r="E619" s="1" t="n">
        <v>29595</v>
      </c>
      <c r="F619" s="1" t="n">
        <f aca="false">D619-C619</f>
        <v>6</v>
      </c>
      <c r="G619" s="22" t="n">
        <v>3853.5</v>
      </c>
      <c r="H619" s="1" t="n">
        <f aca="false">G619*F619</f>
        <v>23121</v>
      </c>
      <c r="I619" s="13" t="s">
        <v>1691</v>
      </c>
      <c r="J619" s="14" t="n">
        <v>23121</v>
      </c>
      <c r="K619" s="1" t="n">
        <f aca="false">H619-J619</f>
        <v>0</v>
      </c>
      <c r="L619" s="0"/>
    </row>
    <row r="620" customFormat="false" ht="15.9" hidden="false" customHeight="false" outlineLevel="0" collapsed="false">
      <c r="A620" s="1" t="s">
        <v>1692</v>
      </c>
      <c r="B620" s="1" t="s">
        <v>1693</v>
      </c>
      <c r="C620" s="1" t="s">
        <v>39</v>
      </c>
      <c r="D620" s="1" t="s">
        <v>112</v>
      </c>
      <c r="E620" s="1" t="n">
        <v>36645</v>
      </c>
      <c r="F620" s="1" t="n">
        <f aca="false">D620-C620</f>
        <v>6</v>
      </c>
      <c r="G620" s="22" t="n">
        <v>3853.5</v>
      </c>
      <c r="H620" s="1" t="n">
        <f aca="false">G620*F620</f>
        <v>23121</v>
      </c>
      <c r="I620" s="13" t="s">
        <v>1694</v>
      </c>
      <c r="J620" s="14" t="n">
        <v>23121</v>
      </c>
      <c r="K620" s="1" t="n">
        <f aca="false">H620-J620</f>
        <v>0</v>
      </c>
      <c r="L620" s="0"/>
    </row>
    <row r="621" customFormat="false" ht="30.8" hidden="false" customHeight="false" outlineLevel="0" collapsed="false">
      <c r="A621" s="1" t="s">
        <v>1695</v>
      </c>
      <c r="B621" s="1" t="s">
        <v>1696</v>
      </c>
      <c r="C621" s="1" t="s">
        <v>82</v>
      </c>
      <c r="D621" s="1" t="s">
        <v>119</v>
      </c>
      <c r="E621" s="1" t="n">
        <v>9865</v>
      </c>
      <c r="F621" s="1" t="n">
        <f aca="false">D621-C621</f>
        <v>2</v>
      </c>
      <c r="G621" s="22" t="n">
        <v>3853.5</v>
      </c>
      <c r="H621" s="1" t="n">
        <f aca="false">G621*F621</f>
        <v>7707</v>
      </c>
      <c r="I621" s="13" t="s">
        <v>1697</v>
      </c>
      <c r="J621" s="14" t="n">
        <v>7707</v>
      </c>
      <c r="K621" s="1" t="n">
        <f aca="false">H621-J621</f>
        <v>0</v>
      </c>
      <c r="L621" s="0"/>
    </row>
    <row r="622" customFormat="false" ht="30.8" hidden="false" customHeight="false" outlineLevel="0" collapsed="false">
      <c r="A622" s="1" t="s">
        <v>1698</v>
      </c>
      <c r="B622" s="1" t="s">
        <v>1696</v>
      </c>
      <c r="C622" s="1" t="s">
        <v>112</v>
      </c>
      <c r="D622" s="1" t="s">
        <v>14</v>
      </c>
      <c r="E622" s="1" t="n">
        <v>5207.5</v>
      </c>
      <c r="F622" s="1" t="n">
        <f aca="false">D622-C622</f>
        <v>1</v>
      </c>
      <c r="G622" s="22" t="n">
        <v>3853.5</v>
      </c>
      <c r="H622" s="1" t="n">
        <f aca="false">G622*F622</f>
        <v>3853.5</v>
      </c>
      <c r="I622" s="13" t="s">
        <v>1699</v>
      </c>
      <c r="J622" s="14" t="n">
        <v>3853.5</v>
      </c>
      <c r="K622" s="1" t="n">
        <f aca="false">H622-J622</f>
        <v>0</v>
      </c>
      <c r="L622" s="0"/>
    </row>
    <row r="623" customFormat="false" ht="15.9" hidden="false" customHeight="false" outlineLevel="0" collapsed="false">
      <c r="A623" s="1" t="s">
        <v>1700</v>
      </c>
      <c r="B623" s="1" t="s">
        <v>1701</v>
      </c>
      <c r="C623" s="1" t="s">
        <v>150</v>
      </c>
      <c r="D623" s="1" t="s">
        <v>232</v>
      </c>
      <c r="E623" s="1" t="n">
        <v>9865</v>
      </c>
      <c r="F623" s="1" t="n">
        <f aca="false">D623-C623</f>
        <v>2</v>
      </c>
      <c r="G623" s="22" t="n">
        <v>3853.5</v>
      </c>
      <c r="H623" s="1" t="n">
        <f aca="false">G623*F623</f>
        <v>7707</v>
      </c>
      <c r="I623" s="13" t="s">
        <v>1702</v>
      </c>
      <c r="J623" s="14" t="n">
        <v>7707</v>
      </c>
      <c r="K623" s="1" t="n">
        <f aca="false">H623-J623</f>
        <v>0</v>
      </c>
      <c r="L623" s="0"/>
    </row>
    <row r="624" s="23" customFormat="true" ht="30.8" hidden="false" customHeight="false" outlineLevel="0" collapsed="false">
      <c r="A624" s="1" t="s">
        <v>1703</v>
      </c>
      <c r="B624" s="1" t="s">
        <v>1704</v>
      </c>
      <c r="C624" s="1" t="s">
        <v>82</v>
      </c>
      <c r="D624" s="1" t="s">
        <v>67</v>
      </c>
      <c r="E624" s="1" t="n">
        <v>14797.5</v>
      </c>
      <c r="F624" s="1" t="n">
        <f aca="false">D624-C624</f>
        <v>3</v>
      </c>
      <c r="G624" s="22" t="n">
        <v>3853.5</v>
      </c>
      <c r="H624" s="1" t="n">
        <f aca="false">G624*F624</f>
        <v>11560.5</v>
      </c>
      <c r="I624" s="13" t="s">
        <v>1705</v>
      </c>
      <c r="J624" s="14" t="n">
        <v>11560.5</v>
      </c>
      <c r="K624" s="1" t="n">
        <f aca="false">H624-J624</f>
        <v>0</v>
      </c>
      <c r="L624" s="1"/>
      <c r="M624" s="0"/>
      <c r="N624" s="0"/>
      <c r="O624" s="0"/>
      <c r="P624" s="0"/>
      <c r="Q624" s="0"/>
      <c r="R624" s="0"/>
      <c r="S624" s="0"/>
      <c r="T624" s="0"/>
      <c r="U624" s="0"/>
      <c r="V624" s="0"/>
      <c r="AMI624" s="0"/>
      <c r="AMJ624" s="0"/>
    </row>
    <row r="625" customFormat="false" ht="30.8" hidden="false" customHeight="false" outlineLevel="0" collapsed="false">
      <c r="A625" s="22" t="s">
        <v>1706</v>
      </c>
      <c r="B625" s="22" t="s">
        <v>1707</v>
      </c>
      <c r="C625" s="22" t="s">
        <v>119</v>
      </c>
      <c r="D625" s="22" t="s">
        <v>35</v>
      </c>
      <c r="E625" s="22" t="n">
        <v>13645</v>
      </c>
      <c r="F625" s="22" t="n">
        <f aca="false">D625-C625</f>
        <v>2</v>
      </c>
      <c r="G625" s="22" t="n">
        <v>5743.5</v>
      </c>
      <c r="H625" s="22" t="n">
        <f aca="false">G625*F625</f>
        <v>11487</v>
      </c>
      <c r="I625" s="13" t="s">
        <v>1708</v>
      </c>
      <c r="J625" s="14" t="n">
        <v>11486.8</v>
      </c>
      <c r="K625" s="1" t="n">
        <f aca="false">H625-J625</f>
        <v>0.200000000000728</v>
      </c>
      <c r="L625" s="0"/>
    </row>
    <row r="626" customFormat="false" ht="30.8" hidden="false" customHeight="false" outlineLevel="0" collapsed="false">
      <c r="A626" s="1" t="s">
        <v>1709</v>
      </c>
      <c r="B626" s="1" t="s">
        <v>1710</v>
      </c>
      <c r="C626" s="1" t="s">
        <v>75</v>
      </c>
      <c r="D626" s="1" t="s">
        <v>19</v>
      </c>
      <c r="E626" s="1" t="n">
        <v>9865</v>
      </c>
      <c r="F626" s="1" t="n">
        <f aca="false">D626-C626</f>
        <v>2</v>
      </c>
      <c r="G626" s="22" t="n">
        <v>3853.5</v>
      </c>
      <c r="H626" s="1" t="n">
        <f aca="false">G626*F626</f>
        <v>7707</v>
      </c>
      <c r="I626" s="13" t="s">
        <v>1711</v>
      </c>
      <c r="J626" s="14" t="n">
        <v>7707</v>
      </c>
      <c r="K626" s="1" t="n">
        <f aca="false">H626-J626</f>
        <v>0</v>
      </c>
      <c r="L626" s="0"/>
    </row>
    <row r="627" s="18" customFormat="true" ht="29.85" hidden="false" customHeight="false" outlineLevel="0" collapsed="false">
      <c r="A627" s="15" t="s">
        <v>1712</v>
      </c>
      <c r="B627" s="15" t="s">
        <v>1713</v>
      </c>
      <c r="C627" s="15" t="s">
        <v>43</v>
      </c>
      <c r="D627" s="15" t="s">
        <v>142</v>
      </c>
      <c r="E627" s="15" t="n">
        <v>21810</v>
      </c>
      <c r="F627" s="15" t="n">
        <f aca="false">D627-C627</f>
        <v>3</v>
      </c>
      <c r="G627" s="15" t="n">
        <v>3670</v>
      </c>
      <c r="H627" s="15" t="n">
        <f aca="false">G627*F627</f>
        <v>11010</v>
      </c>
      <c r="I627" s="16" t="s">
        <v>1714</v>
      </c>
      <c r="J627" s="17" t="n">
        <v>11010</v>
      </c>
      <c r="K627" s="15" t="n">
        <f aca="false">H627-J627</f>
        <v>0</v>
      </c>
    </row>
    <row r="628" customFormat="false" ht="30.8" hidden="false" customHeight="false" outlineLevel="0" collapsed="false">
      <c r="A628" s="1" t="s">
        <v>1715</v>
      </c>
      <c r="B628" s="1" t="s">
        <v>1716</v>
      </c>
      <c r="C628" s="1" t="s">
        <v>75</v>
      </c>
      <c r="D628" s="1" t="s">
        <v>39</v>
      </c>
      <c r="E628" s="1" t="n">
        <v>53410</v>
      </c>
      <c r="F628" s="1" t="n">
        <f aca="false">D628-C628</f>
        <v>8</v>
      </c>
      <c r="G628" s="22" t="n">
        <v>3853.5</v>
      </c>
      <c r="H628" s="1" t="n">
        <f aca="false">G628*F628</f>
        <v>30828</v>
      </c>
      <c r="I628" s="13" t="s">
        <v>1717</v>
      </c>
      <c r="J628" s="14" t="n">
        <v>30828</v>
      </c>
      <c r="K628" s="1" t="n">
        <f aca="false">H628-J628</f>
        <v>0</v>
      </c>
      <c r="L628" s="0"/>
    </row>
    <row r="629" customFormat="false" ht="15.9" hidden="false" customHeight="false" outlineLevel="0" collapsed="false">
      <c r="A629" s="1" t="s">
        <v>1718</v>
      </c>
      <c r="B629" s="1" t="s">
        <v>1719</v>
      </c>
      <c r="C629" s="1" t="s">
        <v>29</v>
      </c>
      <c r="D629" s="1" t="s">
        <v>75</v>
      </c>
      <c r="E629" s="1" t="n">
        <v>24430</v>
      </c>
      <c r="F629" s="1" t="n">
        <f aca="false">D629-C629</f>
        <v>4</v>
      </c>
      <c r="G629" s="22" t="n">
        <v>3853.5</v>
      </c>
      <c r="H629" s="1" t="n">
        <f aca="false">G629*F629</f>
        <v>15414</v>
      </c>
      <c r="I629" s="13" t="s">
        <v>1720</v>
      </c>
      <c r="J629" s="14" t="n">
        <v>15414</v>
      </c>
      <c r="K629" s="1" t="n">
        <f aca="false">H629-J629</f>
        <v>0</v>
      </c>
      <c r="L629" s="0"/>
    </row>
    <row r="630" s="23" customFormat="true" ht="30.8" hidden="false" customHeight="false" outlineLevel="0" collapsed="false">
      <c r="A630" s="1" t="s">
        <v>1721</v>
      </c>
      <c r="B630" s="1" t="s">
        <v>1722</v>
      </c>
      <c r="C630" s="1" t="s">
        <v>51</v>
      </c>
      <c r="D630" s="1" t="s">
        <v>180</v>
      </c>
      <c r="E630" s="1" t="n">
        <v>23470</v>
      </c>
      <c r="F630" s="1" t="n">
        <f aca="false">D630-C630</f>
        <v>4</v>
      </c>
      <c r="G630" s="22" t="n">
        <v>3853.5</v>
      </c>
      <c r="H630" s="1" t="n">
        <f aca="false">G630*F630</f>
        <v>15414</v>
      </c>
      <c r="I630" s="13" t="s">
        <v>1723</v>
      </c>
      <c r="J630" s="14" t="n">
        <v>15414</v>
      </c>
      <c r="K630" s="1" t="n">
        <f aca="false">H630-J630</f>
        <v>0</v>
      </c>
      <c r="L630" s="1"/>
      <c r="M630" s="0"/>
      <c r="N630" s="0"/>
      <c r="O630" s="0"/>
      <c r="P630" s="0"/>
      <c r="Q630" s="0"/>
      <c r="R630" s="0"/>
      <c r="S630" s="0"/>
      <c r="T630" s="0"/>
      <c r="U630" s="0"/>
      <c r="V630" s="0"/>
      <c r="AMI630" s="0"/>
      <c r="AMJ630" s="0"/>
    </row>
    <row r="631" s="18" customFormat="true" ht="29.85" hidden="false" customHeight="false" outlineLevel="0" collapsed="false">
      <c r="A631" s="15" t="s">
        <v>1724</v>
      </c>
      <c r="B631" s="15" t="s">
        <v>1725</v>
      </c>
      <c r="C631" s="15" t="s">
        <v>51</v>
      </c>
      <c r="D631" s="15" t="s">
        <v>58</v>
      </c>
      <c r="E631" s="15" t="n">
        <v>33250</v>
      </c>
      <c r="F631" s="15" t="n">
        <f aca="false">D631-C631</f>
        <v>7</v>
      </c>
      <c r="G631" s="15" t="n">
        <v>3670</v>
      </c>
      <c r="H631" s="15" t="n">
        <f aca="false">G631*F631</f>
        <v>25690</v>
      </c>
      <c r="I631" s="16" t="s">
        <v>1726</v>
      </c>
      <c r="J631" s="17" t="n">
        <v>25690</v>
      </c>
      <c r="K631" s="15" t="n">
        <f aca="false">H631-J631</f>
        <v>0</v>
      </c>
    </row>
    <row r="632" s="23" customFormat="true" ht="30.8" hidden="false" customHeight="false" outlineLevel="0" collapsed="false">
      <c r="A632" s="1" t="s">
        <v>1727</v>
      </c>
      <c r="B632" s="1" t="s">
        <v>1728</v>
      </c>
      <c r="C632" s="1" t="s">
        <v>39</v>
      </c>
      <c r="D632" s="1" t="s">
        <v>207</v>
      </c>
      <c r="E632" s="1" t="n">
        <v>24430</v>
      </c>
      <c r="F632" s="1" t="n">
        <f aca="false">D632-C632</f>
        <v>4</v>
      </c>
      <c r="G632" s="22" t="n">
        <v>3853.5</v>
      </c>
      <c r="H632" s="1" t="n">
        <f aca="false">G632*F632</f>
        <v>15414</v>
      </c>
      <c r="I632" s="13" t="s">
        <v>1729</v>
      </c>
      <c r="J632" s="14" t="n">
        <v>15414</v>
      </c>
      <c r="K632" s="1" t="n">
        <f aca="false">H632-J632</f>
        <v>0</v>
      </c>
      <c r="L632" s="1"/>
      <c r="M632" s="0"/>
      <c r="N632" s="0"/>
      <c r="O632" s="0"/>
      <c r="P632" s="0"/>
      <c r="Q632" s="0"/>
      <c r="R632" s="0"/>
      <c r="S632" s="0"/>
      <c r="T632" s="0"/>
      <c r="U632" s="0"/>
      <c r="V632" s="0"/>
      <c r="AMI632" s="0"/>
      <c r="AMJ632" s="0"/>
    </row>
    <row r="633" customFormat="false" ht="15.9" hidden="false" customHeight="false" outlineLevel="0" collapsed="false">
      <c r="A633" s="1" t="s">
        <v>1730</v>
      </c>
      <c r="B633" s="1" t="s">
        <v>1731</v>
      </c>
      <c r="C633" s="1" t="s">
        <v>180</v>
      </c>
      <c r="D633" s="1" t="s">
        <v>58</v>
      </c>
      <c r="E633" s="1" t="n">
        <v>20028.75</v>
      </c>
      <c r="F633" s="1" t="n">
        <f aca="false">D633-C633</f>
        <v>3</v>
      </c>
      <c r="G633" s="22" t="n">
        <v>3853.5</v>
      </c>
      <c r="H633" s="1" t="n">
        <f aca="false">G633*F633</f>
        <v>11560.5</v>
      </c>
      <c r="I633" s="13" t="s">
        <v>1732</v>
      </c>
      <c r="J633" s="14" t="n">
        <v>11560.5</v>
      </c>
      <c r="K633" s="1" t="n">
        <f aca="false">H633-J633</f>
        <v>0</v>
      </c>
      <c r="L633" s="0"/>
    </row>
    <row r="634" customFormat="false" ht="30.8" hidden="false" customHeight="false" outlineLevel="0" collapsed="false">
      <c r="A634" s="1" t="s">
        <v>1733</v>
      </c>
      <c r="B634" s="1" t="s">
        <v>1734</v>
      </c>
      <c r="C634" s="1" t="s">
        <v>43</v>
      </c>
      <c r="D634" s="1" t="s">
        <v>142</v>
      </c>
      <c r="E634" s="1" t="n">
        <v>16447.5</v>
      </c>
      <c r="F634" s="1" t="n">
        <f aca="false">D634-C634</f>
        <v>3</v>
      </c>
      <c r="G634" s="22" t="n">
        <v>3853.5</v>
      </c>
      <c r="H634" s="1" t="n">
        <f aca="false">G634*F634</f>
        <v>11560.5</v>
      </c>
      <c r="I634" s="13" t="s">
        <v>1735</v>
      </c>
      <c r="J634" s="14" t="n">
        <v>11560.5</v>
      </c>
      <c r="K634" s="1" t="n">
        <f aca="false">H634-J634</f>
        <v>0</v>
      </c>
      <c r="L634" s="0"/>
    </row>
    <row r="635" customFormat="false" ht="30.8" hidden="false" customHeight="false" outlineLevel="0" collapsed="false">
      <c r="A635" s="1" t="s">
        <v>1736</v>
      </c>
      <c r="B635" s="1" t="s">
        <v>1737</v>
      </c>
      <c r="C635" s="1" t="s">
        <v>75</v>
      </c>
      <c r="D635" s="1" t="s">
        <v>19</v>
      </c>
      <c r="E635" s="1" t="n">
        <v>11735</v>
      </c>
      <c r="F635" s="1" t="n">
        <f aca="false">D635-C635</f>
        <v>2</v>
      </c>
      <c r="G635" s="22" t="n">
        <v>3853.5</v>
      </c>
      <c r="H635" s="1" t="n">
        <f aca="false">G635*F635</f>
        <v>7707</v>
      </c>
      <c r="I635" s="13" t="s">
        <v>1738</v>
      </c>
      <c r="J635" s="14" t="n">
        <v>7707</v>
      </c>
      <c r="K635" s="1" t="n">
        <f aca="false">H635-J635</f>
        <v>0</v>
      </c>
      <c r="L635" s="0"/>
    </row>
    <row r="636" customFormat="false" ht="30.8" hidden="false" customHeight="false" outlineLevel="0" collapsed="false">
      <c r="A636" s="1" t="s">
        <v>1739</v>
      </c>
      <c r="B636" s="1" t="s">
        <v>1740</v>
      </c>
      <c r="C636" s="1" t="s">
        <v>232</v>
      </c>
      <c r="D636" s="1" t="s">
        <v>59</v>
      </c>
      <c r="E636" s="1" t="n">
        <v>10192.5</v>
      </c>
      <c r="F636" s="1" t="n">
        <f aca="false">D636-C636</f>
        <v>1</v>
      </c>
      <c r="G636" s="22" t="n">
        <v>4693.5</v>
      </c>
      <c r="H636" s="1" t="n">
        <f aca="false">G636*F636</f>
        <v>4693.5</v>
      </c>
      <c r="I636" s="13" t="s">
        <v>1741</v>
      </c>
      <c r="J636" s="14" t="n">
        <v>4693.5</v>
      </c>
      <c r="K636" s="1" t="n">
        <f aca="false">H636-J636</f>
        <v>0</v>
      </c>
      <c r="L636" s="0"/>
    </row>
    <row r="637" customFormat="false" ht="15.9" hidden="false" customHeight="false" outlineLevel="0" collapsed="false">
      <c r="A637" s="1" t="s">
        <v>1742</v>
      </c>
      <c r="B637" s="1" t="s">
        <v>1743</v>
      </c>
      <c r="C637" s="1" t="s">
        <v>58</v>
      </c>
      <c r="D637" s="1" t="s">
        <v>59</v>
      </c>
      <c r="E637" s="1" t="n">
        <v>10635</v>
      </c>
      <c r="F637" s="1" t="n">
        <f aca="false">D637-C637</f>
        <v>2</v>
      </c>
      <c r="G637" s="22" t="n">
        <v>3853.5</v>
      </c>
      <c r="H637" s="1" t="n">
        <f aca="false">G637*F637</f>
        <v>7707</v>
      </c>
      <c r="I637" s="13" t="s">
        <v>1744</v>
      </c>
      <c r="J637" s="14" t="n">
        <v>7707</v>
      </c>
      <c r="K637" s="1" t="n">
        <f aca="false">H637-J637</f>
        <v>0</v>
      </c>
      <c r="L637" s="0"/>
    </row>
    <row r="638" customFormat="false" ht="30.8" hidden="false" customHeight="false" outlineLevel="0" collapsed="false">
      <c r="A638" s="1" t="s">
        <v>1745</v>
      </c>
      <c r="B638" s="1" t="s">
        <v>1746</v>
      </c>
      <c r="C638" s="1" t="s">
        <v>51</v>
      </c>
      <c r="D638" s="1" t="s">
        <v>14</v>
      </c>
      <c r="E638" s="1" t="n">
        <v>9865</v>
      </c>
      <c r="F638" s="1" t="n">
        <f aca="false">D638-C638</f>
        <v>2</v>
      </c>
      <c r="G638" s="22" t="n">
        <v>3853.5</v>
      </c>
      <c r="H638" s="1" t="n">
        <f aca="false">G638*F638</f>
        <v>7707</v>
      </c>
      <c r="I638" s="13" t="s">
        <v>1747</v>
      </c>
      <c r="J638" s="14" t="n">
        <v>7707</v>
      </c>
      <c r="K638" s="1" t="n">
        <f aca="false">H638-J638</f>
        <v>0</v>
      </c>
      <c r="L638" s="0"/>
    </row>
    <row r="639" customFormat="false" ht="30.8" hidden="false" customHeight="false" outlineLevel="0" collapsed="false">
      <c r="A639" s="1" t="s">
        <v>1748</v>
      </c>
      <c r="B639" s="1" t="s">
        <v>1749</v>
      </c>
      <c r="C639" s="1" t="s">
        <v>119</v>
      </c>
      <c r="D639" s="1" t="s">
        <v>13</v>
      </c>
      <c r="E639" s="1" t="n">
        <v>36030</v>
      </c>
      <c r="F639" s="1" t="n">
        <f aca="false">D639-C639</f>
        <v>4</v>
      </c>
      <c r="G639" s="22" t="n">
        <v>3853.5</v>
      </c>
      <c r="H639" s="1" t="n">
        <f aca="false">G639*F639</f>
        <v>15414</v>
      </c>
      <c r="I639" s="13" t="s">
        <v>1750</v>
      </c>
      <c r="J639" s="14" t="n">
        <v>15414</v>
      </c>
      <c r="K639" s="1" t="n">
        <f aca="false">H639-J639</f>
        <v>0</v>
      </c>
      <c r="L639" s="0"/>
    </row>
    <row r="640" s="23" customFormat="true" ht="30.8" hidden="false" customHeight="false" outlineLevel="0" collapsed="false">
      <c r="A640" s="1" t="s">
        <v>1751</v>
      </c>
      <c r="B640" s="1" t="s">
        <v>1752</v>
      </c>
      <c r="C640" s="1" t="s">
        <v>39</v>
      </c>
      <c r="D640" s="1" t="s">
        <v>86</v>
      </c>
      <c r="E640" s="1" t="n">
        <v>9865</v>
      </c>
      <c r="F640" s="1" t="n">
        <f aca="false">D640-C640</f>
        <v>2</v>
      </c>
      <c r="G640" s="22" t="n">
        <v>3853.5</v>
      </c>
      <c r="H640" s="1" t="n">
        <f aca="false">G640*F640</f>
        <v>7707</v>
      </c>
      <c r="I640" s="13" t="s">
        <v>1753</v>
      </c>
      <c r="J640" s="14" t="n">
        <v>7707</v>
      </c>
      <c r="K640" s="1" t="n">
        <f aca="false">H640-J640</f>
        <v>0</v>
      </c>
      <c r="L640" s="1"/>
      <c r="M640" s="0"/>
      <c r="N640" s="0"/>
      <c r="O640" s="0"/>
      <c r="P640" s="0"/>
      <c r="Q640" s="0"/>
      <c r="R640" s="0"/>
      <c r="S640" s="0"/>
      <c r="T640" s="0"/>
      <c r="U640" s="0"/>
      <c r="V640" s="0"/>
      <c r="AMI640" s="0"/>
      <c r="AMJ640" s="0"/>
    </row>
    <row r="641" s="12" customFormat="true" ht="29.85" hidden="false" customHeight="false" outlineLevel="0" collapsed="false">
      <c r="A641" s="7" t="s">
        <v>1754</v>
      </c>
      <c r="B641" s="11" t="s">
        <v>1755</v>
      </c>
      <c r="C641" s="11" t="s">
        <v>1756</v>
      </c>
      <c r="D641" s="11" t="s">
        <v>28</v>
      </c>
      <c r="E641" s="11" t="n">
        <v>24770</v>
      </c>
      <c r="F641" s="11" t="n">
        <v>1</v>
      </c>
      <c r="G641" s="8" t="n">
        <v>3670</v>
      </c>
      <c r="H641" s="11" t="n">
        <f aca="false">G641*F641</f>
        <v>3670</v>
      </c>
      <c r="I641" s="9" t="s">
        <v>1757</v>
      </c>
      <c r="J641" s="10" t="n">
        <v>25000</v>
      </c>
      <c r="K641" s="11" t="n">
        <f aca="false">H641+H642-J641-J642</f>
        <v>0</v>
      </c>
      <c r="L641" s="11"/>
    </row>
    <row r="642" customFormat="false" ht="29.85" hidden="false" customHeight="false" outlineLevel="0" collapsed="false">
      <c r="A642" s="7"/>
      <c r="B642" s="11"/>
      <c r="C642" s="11"/>
      <c r="D642" s="11"/>
      <c r="E642" s="11"/>
      <c r="F642" s="11" t="n">
        <v>5</v>
      </c>
      <c r="G642" s="8" t="n">
        <v>5000</v>
      </c>
      <c r="H642" s="11" t="n">
        <f aca="false">G642*F642</f>
        <v>25000</v>
      </c>
      <c r="I642" s="20" t="s">
        <v>1758</v>
      </c>
      <c r="J642" s="21" t="n">
        <v>3670</v>
      </c>
      <c r="K642" s="11" t="n">
        <v>0</v>
      </c>
      <c r="L642" s="11"/>
    </row>
    <row r="643" customFormat="false" ht="30.8" hidden="false" customHeight="false" outlineLevel="0" collapsed="false">
      <c r="A643" s="1" t="s">
        <v>1759</v>
      </c>
      <c r="B643" s="1" t="s">
        <v>1760</v>
      </c>
      <c r="C643" s="1" t="s">
        <v>67</v>
      </c>
      <c r="D643" s="1" t="s">
        <v>39</v>
      </c>
      <c r="E643" s="1" t="n">
        <v>9535</v>
      </c>
      <c r="F643" s="1" t="n">
        <f aca="false">D643-C643</f>
        <v>2</v>
      </c>
      <c r="G643" s="22" t="n">
        <v>3853.5</v>
      </c>
      <c r="H643" s="1" t="n">
        <f aca="false">G643*F643</f>
        <v>7707</v>
      </c>
      <c r="I643" s="13" t="s">
        <v>1761</v>
      </c>
      <c r="J643" s="14" t="n">
        <v>7707</v>
      </c>
      <c r="K643" s="1" t="n">
        <f aca="false">H643-J643</f>
        <v>0</v>
      </c>
      <c r="L643" s="0"/>
    </row>
    <row r="644" customFormat="false" ht="30.8" hidden="false" customHeight="false" outlineLevel="0" collapsed="false">
      <c r="A644" s="1" t="s">
        <v>1762</v>
      </c>
      <c r="B644" s="1" t="s">
        <v>1763</v>
      </c>
      <c r="C644" s="1" t="s">
        <v>67</v>
      </c>
      <c r="D644" s="1" t="s">
        <v>13</v>
      </c>
      <c r="E644" s="1" t="n">
        <v>23100</v>
      </c>
      <c r="F644" s="1" t="n">
        <f aca="false">D644-C644</f>
        <v>3</v>
      </c>
      <c r="G644" s="22" t="n">
        <v>3853.5</v>
      </c>
      <c r="H644" s="1" t="n">
        <f aca="false">G644*F644</f>
        <v>11560.5</v>
      </c>
      <c r="I644" s="13" t="s">
        <v>1764</v>
      </c>
      <c r="J644" s="14" t="n">
        <v>11560.5</v>
      </c>
      <c r="K644" s="1" t="n">
        <f aca="false">H644-J644</f>
        <v>0</v>
      </c>
      <c r="L644" s="0"/>
    </row>
    <row r="645" s="34" customFormat="true" ht="30.8" hidden="false" customHeight="false" outlineLevel="0" collapsed="false">
      <c r="A645" s="1" t="s">
        <v>1765</v>
      </c>
      <c r="B645" s="1" t="s">
        <v>1766</v>
      </c>
      <c r="C645" s="1" t="s">
        <v>29</v>
      </c>
      <c r="D645" s="1" t="s">
        <v>24</v>
      </c>
      <c r="E645" s="1" t="n">
        <v>18322.5</v>
      </c>
      <c r="F645" s="1" t="n">
        <f aca="false">D645-C645</f>
        <v>3</v>
      </c>
      <c r="G645" s="22" t="n">
        <v>3853.5</v>
      </c>
      <c r="H645" s="1" t="n">
        <f aca="false">G645*F645</f>
        <v>11560.5</v>
      </c>
      <c r="I645" s="13" t="s">
        <v>1767</v>
      </c>
      <c r="J645" s="14" t="n">
        <v>11560.5</v>
      </c>
      <c r="K645" s="1" t="n">
        <f aca="false">H645-J645</f>
        <v>0</v>
      </c>
      <c r="L645" s="1"/>
      <c r="M645" s="0"/>
      <c r="N645" s="0"/>
      <c r="O645" s="0"/>
      <c r="P645" s="0"/>
      <c r="Q645" s="0"/>
      <c r="R645" s="0"/>
      <c r="S645" s="0"/>
      <c r="T645" s="0"/>
      <c r="U645" s="0"/>
      <c r="V645" s="0"/>
      <c r="AMI645" s="0"/>
      <c r="AMJ645" s="0"/>
    </row>
    <row r="646" s="54" customFormat="true" ht="29.85" hidden="false" customHeight="false" outlineLevel="0" collapsed="false">
      <c r="A646" s="63" t="s">
        <v>1768</v>
      </c>
      <c r="B646" s="51" t="s">
        <v>1769</v>
      </c>
      <c r="C646" s="51" t="s">
        <v>98</v>
      </c>
      <c r="D646" s="51" t="s">
        <v>63</v>
      </c>
      <c r="E646" s="51" t="n">
        <v>120845</v>
      </c>
      <c r="F646" s="51" t="n">
        <v>2</v>
      </c>
      <c r="G646" s="51" t="n">
        <v>3670</v>
      </c>
      <c r="H646" s="51" t="n">
        <f aca="false">G646*F646</f>
        <v>7340</v>
      </c>
      <c r="I646" s="52" t="s">
        <v>1770</v>
      </c>
      <c r="J646" s="53" t="n">
        <v>18350</v>
      </c>
      <c r="K646" s="51" t="n">
        <f aca="false">H646+H647+H648+H649+H650+H651+H652+H653-J646-J647-J648-J649-J650-J651-J652-J653</f>
        <v>-8365</v>
      </c>
      <c r="L646" s="51"/>
      <c r="AMI646" s="12"/>
      <c r="AMJ646" s="12"/>
    </row>
    <row r="647" s="43" customFormat="true" ht="29.85" hidden="false" customHeight="false" outlineLevel="0" collapsed="false">
      <c r="A647" s="63"/>
      <c r="B647" s="42"/>
      <c r="C647" s="42"/>
      <c r="D647" s="42"/>
      <c r="E647" s="42"/>
      <c r="F647" s="42" t="n">
        <v>2</v>
      </c>
      <c r="G647" s="42" t="n">
        <v>5000</v>
      </c>
      <c r="H647" s="42" t="n">
        <f aca="false">(G647*F647)+600*2</f>
        <v>11200</v>
      </c>
      <c r="I647" s="20" t="s">
        <v>1771</v>
      </c>
      <c r="J647" s="21" t="n">
        <v>13400</v>
      </c>
      <c r="K647" s="42" t="n">
        <v>0</v>
      </c>
      <c r="L647" s="42"/>
      <c r="AMI647" s="12"/>
      <c r="AMJ647" s="12"/>
    </row>
    <row r="648" s="43" customFormat="true" ht="15.9" hidden="false" customHeight="false" outlineLevel="0" collapsed="false">
      <c r="A648" s="63"/>
      <c r="B648" s="42"/>
      <c r="C648" s="42"/>
      <c r="D648" s="42"/>
      <c r="E648" s="42"/>
      <c r="F648" s="42" t="n">
        <v>2</v>
      </c>
      <c r="G648" s="42" t="n">
        <v>5000</v>
      </c>
      <c r="H648" s="42" t="n">
        <f aca="false">G648*F648</f>
        <v>10000</v>
      </c>
      <c r="I648" s="20" t="s">
        <v>1772</v>
      </c>
      <c r="J648" s="21" t="n">
        <v>7340</v>
      </c>
      <c r="K648" s="42" t="n">
        <v>0</v>
      </c>
      <c r="L648" s="42"/>
      <c r="AMI648" s="12"/>
      <c r="AMJ648" s="12"/>
    </row>
    <row r="649" s="43" customFormat="true" ht="15.65" hidden="false" customHeight="false" outlineLevel="0" collapsed="false">
      <c r="A649" s="63"/>
      <c r="B649" s="42"/>
      <c r="C649" s="42"/>
      <c r="D649" s="42"/>
      <c r="E649" s="42"/>
      <c r="F649" s="42" t="n">
        <v>2</v>
      </c>
      <c r="G649" s="42" t="n">
        <v>3670</v>
      </c>
      <c r="H649" s="42" t="n">
        <f aca="false">G649*F649</f>
        <v>7340</v>
      </c>
      <c r="I649" s="20" t="s">
        <v>1773</v>
      </c>
      <c r="J649" s="21" t="n">
        <v>14400</v>
      </c>
      <c r="K649" s="42" t="n">
        <v>0</v>
      </c>
      <c r="L649" s="42"/>
      <c r="AMI649" s="12"/>
      <c r="AMJ649" s="12"/>
    </row>
    <row r="650" s="43" customFormat="true" ht="30.8" hidden="false" customHeight="false" outlineLevel="0" collapsed="false">
      <c r="A650" s="63"/>
      <c r="B650" s="42"/>
      <c r="C650" s="42"/>
      <c r="D650" s="42"/>
      <c r="E650" s="42"/>
      <c r="F650" s="42" t="n">
        <v>2</v>
      </c>
      <c r="G650" s="42" t="n">
        <v>5000</v>
      </c>
      <c r="H650" s="42" t="n">
        <f aca="false">(G650*F650)+1100+600</f>
        <v>11700</v>
      </c>
      <c r="I650" s="20" t="s">
        <v>1774</v>
      </c>
      <c r="J650" s="21" t="n">
        <v>18350</v>
      </c>
      <c r="K650" s="42" t="n">
        <v>0</v>
      </c>
      <c r="L650" s="42"/>
      <c r="AMI650" s="12"/>
      <c r="AMJ650" s="12"/>
    </row>
    <row r="651" s="43" customFormat="true" ht="29.85" hidden="false" customHeight="false" outlineLevel="0" collapsed="false">
      <c r="A651" s="63"/>
      <c r="B651" s="42"/>
      <c r="C651" s="42"/>
      <c r="D651" s="42"/>
      <c r="E651" s="42"/>
      <c r="F651" s="42" t="n">
        <v>5</v>
      </c>
      <c r="G651" s="42" t="n">
        <v>3853.5</v>
      </c>
      <c r="H651" s="42" t="n">
        <f aca="false">G651*F651</f>
        <v>19267.5</v>
      </c>
      <c r="I651" s="20" t="s">
        <v>1775</v>
      </c>
      <c r="J651" s="21" t="n">
        <v>12200</v>
      </c>
      <c r="K651" s="42" t="n">
        <v>0</v>
      </c>
      <c r="L651" s="42"/>
      <c r="AMI651" s="12"/>
      <c r="AMJ651" s="12"/>
    </row>
    <row r="652" s="43" customFormat="true" ht="29.85" hidden="false" customHeight="false" outlineLevel="0" collapsed="false">
      <c r="A652" s="63"/>
      <c r="B652" s="42"/>
      <c r="C652" s="42"/>
      <c r="D652" s="42"/>
      <c r="E652" s="42"/>
      <c r="F652" s="42" t="n">
        <v>2</v>
      </c>
      <c r="G652" s="42" t="n">
        <v>5000</v>
      </c>
      <c r="H652" s="42" t="n">
        <f aca="false">(G652*F652)+1100</f>
        <v>11100</v>
      </c>
      <c r="I652" s="20" t="s">
        <v>1776</v>
      </c>
      <c r="J652" s="21" t="n">
        <v>7340</v>
      </c>
      <c r="K652" s="42" t="n">
        <v>0</v>
      </c>
      <c r="L652" s="42"/>
      <c r="AMI652" s="12"/>
      <c r="AMJ652" s="12"/>
    </row>
    <row r="653" s="43" customFormat="true" ht="29.85" hidden="false" customHeight="false" outlineLevel="0" collapsed="false">
      <c r="A653" s="63"/>
      <c r="B653" s="42"/>
      <c r="C653" s="42"/>
      <c r="D653" s="42"/>
      <c r="E653" s="42"/>
      <c r="F653" s="42" t="n">
        <v>5</v>
      </c>
      <c r="G653" s="42" t="n">
        <v>3853.5</v>
      </c>
      <c r="H653" s="42" t="n">
        <f aca="false">G653*F653</f>
        <v>19267.5</v>
      </c>
      <c r="I653" s="20" t="s">
        <v>1777</v>
      </c>
      <c r="J653" s="21" t="n">
        <v>14200</v>
      </c>
      <c r="K653" s="42" t="n">
        <v>0</v>
      </c>
      <c r="L653" s="42"/>
      <c r="AMI653" s="12"/>
      <c r="AMJ653" s="12"/>
    </row>
    <row r="654" customFormat="false" ht="30.8" hidden="false" customHeight="false" outlineLevel="0" collapsed="false">
      <c r="A654" s="1" t="s">
        <v>1778</v>
      </c>
      <c r="B654" s="1" t="s">
        <v>1779</v>
      </c>
      <c r="C654" s="1" t="s">
        <v>20</v>
      </c>
      <c r="D654" s="1" t="s">
        <v>180</v>
      </c>
      <c r="E654" s="1" t="n">
        <v>6322.5</v>
      </c>
      <c r="F654" s="1" t="n">
        <f aca="false">D654-C654</f>
        <v>1</v>
      </c>
      <c r="G654" s="22" t="n">
        <v>4693.5</v>
      </c>
      <c r="H654" s="1" t="n">
        <f aca="false">G654*F654</f>
        <v>4693.5</v>
      </c>
      <c r="I654" s="13" t="s">
        <v>1780</v>
      </c>
      <c r="J654" s="14" t="n">
        <v>4693.5</v>
      </c>
      <c r="K654" s="1" t="n">
        <f aca="false">H654-J654</f>
        <v>0</v>
      </c>
      <c r="L654" s="0"/>
    </row>
    <row r="655" customFormat="false" ht="30.8" hidden="false" customHeight="false" outlineLevel="0" collapsed="false">
      <c r="A655" s="1" t="s">
        <v>1781</v>
      </c>
      <c r="B655" s="1" t="s">
        <v>1782</v>
      </c>
      <c r="C655" s="1" t="s">
        <v>142</v>
      </c>
      <c r="D655" s="1" t="s">
        <v>74</v>
      </c>
      <c r="E655" s="1" t="n">
        <v>17272.5</v>
      </c>
      <c r="F655" s="1" t="n">
        <f aca="false">D655-C655</f>
        <v>3</v>
      </c>
      <c r="G655" s="22" t="n">
        <v>3853.5</v>
      </c>
      <c r="H655" s="1" t="n">
        <f aca="false">G655*F655</f>
        <v>11560.5</v>
      </c>
      <c r="I655" s="13" t="s">
        <v>1783</v>
      </c>
      <c r="J655" s="14" t="n">
        <v>11560.5</v>
      </c>
      <c r="K655" s="1" t="n">
        <f aca="false">H655-J655</f>
        <v>0</v>
      </c>
      <c r="L655" s="0"/>
    </row>
    <row r="656" s="18" customFormat="true" ht="29.85" hidden="false" customHeight="false" outlineLevel="0" collapsed="false">
      <c r="A656" s="64" t="s">
        <v>1784</v>
      </c>
      <c r="B656" s="15" t="s">
        <v>1785</v>
      </c>
      <c r="C656" s="15" t="s">
        <v>86</v>
      </c>
      <c r="D656" s="15" t="s">
        <v>207</v>
      </c>
      <c r="E656" s="15" t="n">
        <v>27290</v>
      </c>
      <c r="F656" s="15" t="n">
        <f aca="false">D656-C656</f>
        <v>2</v>
      </c>
      <c r="G656" s="15" t="n">
        <v>5743.5</v>
      </c>
      <c r="H656" s="15" t="n">
        <v>22973.6</v>
      </c>
      <c r="I656" s="16" t="s">
        <v>1786</v>
      </c>
      <c r="J656" s="17" t="n">
        <v>11486.8</v>
      </c>
      <c r="K656" s="15" t="n">
        <f aca="false">H656-J656-J657</f>
        <v>0</v>
      </c>
      <c r="L656" s="15"/>
    </row>
    <row r="657" s="18" customFormat="true" ht="29.85" hidden="false" customHeight="false" outlineLevel="0" collapsed="false">
      <c r="A657" s="64"/>
      <c r="B657" s="15"/>
      <c r="C657" s="15"/>
      <c r="D657" s="15"/>
      <c r="E657" s="15"/>
      <c r="F657" s="15"/>
      <c r="G657" s="15"/>
      <c r="H657" s="15"/>
      <c r="I657" s="16" t="s">
        <v>1787</v>
      </c>
      <c r="J657" s="17" t="n">
        <v>11486.8</v>
      </c>
      <c r="K657" s="15" t="n">
        <v>0</v>
      </c>
      <c r="L657" s="15"/>
    </row>
    <row r="658" s="23" customFormat="true" ht="30.8" hidden="false" customHeight="false" outlineLevel="0" collapsed="false">
      <c r="A658" s="1" t="s">
        <v>1788</v>
      </c>
      <c r="B658" s="1" t="s">
        <v>1789</v>
      </c>
      <c r="C658" s="1" t="s">
        <v>34</v>
      </c>
      <c r="D658" s="1" t="s">
        <v>19</v>
      </c>
      <c r="E658" s="1" t="n">
        <v>4932.5</v>
      </c>
      <c r="F658" s="1" t="n">
        <f aca="false">D658-C658</f>
        <v>1</v>
      </c>
      <c r="G658" s="22" t="n">
        <v>3853.5</v>
      </c>
      <c r="H658" s="1" t="n">
        <f aca="false">G658*F658</f>
        <v>3853.5</v>
      </c>
      <c r="I658" s="13" t="s">
        <v>1790</v>
      </c>
      <c r="J658" s="14" t="n">
        <v>3853.5</v>
      </c>
      <c r="K658" s="1" t="n">
        <f aca="false">H658-J658</f>
        <v>0</v>
      </c>
      <c r="L658" s="1"/>
      <c r="M658" s="0"/>
      <c r="N658" s="0"/>
      <c r="O658" s="0"/>
      <c r="P658" s="0"/>
      <c r="Q658" s="0"/>
      <c r="R658" s="0"/>
      <c r="S658" s="0"/>
      <c r="T658" s="0"/>
      <c r="U658" s="0"/>
      <c r="V658" s="0"/>
      <c r="AMI658" s="0"/>
      <c r="AMJ658" s="0"/>
    </row>
    <row r="659" customFormat="false" ht="29.85" hidden="false" customHeight="false" outlineLevel="0" collapsed="false">
      <c r="A659" s="1" t="s">
        <v>1791</v>
      </c>
      <c r="B659" s="1" t="s">
        <v>1792</v>
      </c>
      <c r="C659" s="1" t="s">
        <v>43</v>
      </c>
      <c r="D659" s="1" t="s">
        <v>47</v>
      </c>
      <c r="E659" s="1" t="n">
        <v>14195</v>
      </c>
      <c r="F659" s="1" t="n">
        <f aca="false">D659-C659</f>
        <v>2</v>
      </c>
      <c r="G659" s="22" t="n">
        <v>5743.5</v>
      </c>
      <c r="H659" s="1" t="n">
        <f aca="false">G659*F659</f>
        <v>11487</v>
      </c>
      <c r="I659" s="13" t="s">
        <v>1793</v>
      </c>
      <c r="J659" s="14" t="n">
        <v>11486.8</v>
      </c>
      <c r="K659" s="1" t="n">
        <f aca="false">H659-J659</f>
        <v>0.200000000000728</v>
      </c>
      <c r="L659" s="0"/>
    </row>
    <row r="660" customFormat="false" ht="30.8" hidden="false" customHeight="false" outlineLevel="0" collapsed="false">
      <c r="A660" s="1" t="s">
        <v>1794</v>
      </c>
      <c r="B660" s="1" t="s">
        <v>1795</v>
      </c>
      <c r="C660" s="1" t="s">
        <v>34</v>
      </c>
      <c r="D660" s="1" t="s">
        <v>119</v>
      </c>
      <c r="E660" s="1" t="n">
        <v>22155</v>
      </c>
      <c r="F660" s="1" t="n">
        <f aca="false">D660-C660</f>
        <v>4</v>
      </c>
      <c r="G660" s="22" t="n">
        <v>3853.5</v>
      </c>
      <c r="H660" s="1" t="n">
        <f aca="false">G660*F660</f>
        <v>15414</v>
      </c>
      <c r="I660" s="13" t="s">
        <v>1796</v>
      </c>
      <c r="J660" s="14" t="n">
        <v>15414</v>
      </c>
      <c r="K660" s="1" t="n">
        <f aca="false">H660-J660</f>
        <v>0</v>
      </c>
      <c r="L660" s="0"/>
    </row>
    <row r="661" s="23" customFormat="true" ht="30.8" hidden="false" customHeight="false" outlineLevel="0" collapsed="false">
      <c r="A661" s="1" t="s">
        <v>1797</v>
      </c>
      <c r="B661" s="1" t="s">
        <v>1798</v>
      </c>
      <c r="C661" s="1" t="s">
        <v>29</v>
      </c>
      <c r="D661" s="1" t="s">
        <v>24</v>
      </c>
      <c r="E661" s="1" t="n">
        <v>17602.5</v>
      </c>
      <c r="F661" s="1" t="n">
        <f aca="false">D661-C661</f>
        <v>3</v>
      </c>
      <c r="G661" s="22" t="n">
        <v>3853.5</v>
      </c>
      <c r="H661" s="1" t="n">
        <f aca="false">G661*F661</f>
        <v>11560.5</v>
      </c>
      <c r="I661" s="13" t="s">
        <v>1799</v>
      </c>
      <c r="J661" s="14" t="n">
        <v>11560.5</v>
      </c>
      <c r="K661" s="1" t="n">
        <f aca="false">H661-J661</f>
        <v>0</v>
      </c>
      <c r="L661" s="1"/>
      <c r="M661" s="0"/>
      <c r="N661" s="0"/>
      <c r="O661" s="0"/>
      <c r="P661" s="0"/>
      <c r="Q661" s="0"/>
      <c r="R661" s="0"/>
      <c r="S661" s="0"/>
      <c r="T661" s="0"/>
      <c r="U661" s="0"/>
      <c r="V661" s="0"/>
      <c r="AMI661" s="0"/>
      <c r="AMJ661" s="0"/>
    </row>
    <row r="662" customFormat="false" ht="15.9" hidden="false" customHeight="false" outlineLevel="0" collapsed="false">
      <c r="A662" s="1" t="s">
        <v>1800</v>
      </c>
      <c r="B662" s="1" t="s">
        <v>1801</v>
      </c>
      <c r="C662" s="1" t="s">
        <v>146</v>
      </c>
      <c r="D662" s="1" t="s">
        <v>59</v>
      </c>
      <c r="E662" s="1" t="n">
        <v>32490</v>
      </c>
      <c r="F662" s="1" t="n">
        <f aca="false">D662-C662</f>
        <v>4</v>
      </c>
      <c r="G662" s="22" t="n">
        <v>4693.5</v>
      </c>
      <c r="H662" s="1" t="n">
        <f aca="false">G662*F662</f>
        <v>18774</v>
      </c>
      <c r="I662" s="13" t="s">
        <v>1802</v>
      </c>
      <c r="J662" s="14" t="n">
        <v>18774</v>
      </c>
      <c r="K662" s="1" t="n">
        <f aca="false">H662-J662</f>
        <v>0</v>
      </c>
      <c r="L662" s="0"/>
    </row>
    <row r="663" customFormat="false" ht="15.9" hidden="false" customHeight="false" outlineLevel="0" collapsed="false">
      <c r="A663" s="1" t="s">
        <v>1803</v>
      </c>
      <c r="B663" s="1" t="s">
        <v>1804</v>
      </c>
      <c r="C663" s="1" t="s">
        <v>67</v>
      </c>
      <c r="D663" s="1" t="s">
        <v>39</v>
      </c>
      <c r="E663" s="1" t="n">
        <v>13415</v>
      </c>
      <c r="F663" s="1" t="n">
        <f aca="false">D663-C663</f>
        <v>2</v>
      </c>
      <c r="G663" s="22" t="n">
        <v>4693.5</v>
      </c>
      <c r="H663" s="1" t="n">
        <f aca="false">G663*F663</f>
        <v>9387</v>
      </c>
      <c r="I663" s="13" t="s">
        <v>1805</v>
      </c>
      <c r="J663" s="14" t="n">
        <v>9387</v>
      </c>
      <c r="K663" s="1" t="n">
        <f aca="false">H663-J663</f>
        <v>0</v>
      </c>
      <c r="L663" s="0"/>
    </row>
    <row r="664" s="23" customFormat="true" ht="30.8" hidden="false" customHeight="false" outlineLevel="0" collapsed="false">
      <c r="A664" s="1" t="s">
        <v>1806</v>
      </c>
      <c r="B664" s="1" t="s">
        <v>1807</v>
      </c>
      <c r="C664" s="1" t="s">
        <v>75</v>
      </c>
      <c r="D664" s="1" t="s">
        <v>19</v>
      </c>
      <c r="E664" s="1" t="n">
        <v>10635</v>
      </c>
      <c r="F664" s="1" t="n">
        <f aca="false">D664-C664</f>
        <v>2</v>
      </c>
      <c r="G664" s="22" t="n">
        <v>3853.5</v>
      </c>
      <c r="H664" s="1" t="n">
        <f aca="false">G664*F664</f>
        <v>7707</v>
      </c>
      <c r="I664" s="13" t="s">
        <v>1808</v>
      </c>
      <c r="J664" s="14" t="n">
        <v>7707</v>
      </c>
      <c r="K664" s="1" t="n">
        <f aca="false">H664-J664</f>
        <v>0</v>
      </c>
      <c r="L664" s="1"/>
      <c r="M664" s="0"/>
      <c r="N664" s="0"/>
      <c r="O664" s="0"/>
      <c r="P664" s="0"/>
      <c r="Q664" s="0"/>
      <c r="R664" s="0"/>
      <c r="S664" s="0"/>
      <c r="T664" s="0"/>
      <c r="U664" s="0"/>
      <c r="V664" s="0"/>
      <c r="AMI664" s="0"/>
      <c r="AMJ664" s="0"/>
    </row>
    <row r="665" s="18" customFormat="true" ht="29.85" hidden="false" customHeight="false" outlineLevel="0" collapsed="false">
      <c r="A665" s="15" t="s">
        <v>1809</v>
      </c>
      <c r="B665" s="15" t="s">
        <v>1810</v>
      </c>
      <c r="C665" s="15" t="s">
        <v>19</v>
      </c>
      <c r="D665" s="15" t="s">
        <v>13</v>
      </c>
      <c r="E665" s="15" t="n">
        <v>33250</v>
      </c>
      <c r="F665" s="15" t="n">
        <f aca="false">D665-C665</f>
        <v>7</v>
      </c>
      <c r="G665" s="15" t="n">
        <v>3670</v>
      </c>
      <c r="H665" s="15" t="n">
        <f aca="false">G665*F665</f>
        <v>25690</v>
      </c>
      <c r="I665" s="16" t="s">
        <v>1811</v>
      </c>
      <c r="J665" s="17" t="n">
        <v>25690</v>
      </c>
      <c r="K665" s="15" t="n">
        <f aca="false">H665-J665</f>
        <v>0</v>
      </c>
      <c r="L665" s="15"/>
    </row>
    <row r="666" customFormat="false" ht="30.8" hidden="false" customHeight="false" outlineLevel="0" collapsed="false">
      <c r="A666" s="22" t="s">
        <v>1812</v>
      </c>
      <c r="B666" s="22" t="s">
        <v>1813</v>
      </c>
      <c r="C666" s="22" t="s">
        <v>146</v>
      </c>
      <c r="D666" s="22" t="s">
        <v>150</v>
      </c>
      <c r="E666" s="22" t="n">
        <v>6047.5</v>
      </c>
      <c r="F666" s="22" t="n">
        <f aca="false">D666-C666</f>
        <v>1</v>
      </c>
      <c r="G666" s="22" t="n">
        <v>4693.5</v>
      </c>
      <c r="H666" s="22" t="n">
        <f aca="false">G666*F666</f>
        <v>4693.5</v>
      </c>
      <c r="I666" s="13" t="s">
        <v>1814</v>
      </c>
      <c r="J666" s="14" t="n">
        <v>4693.5</v>
      </c>
      <c r="K666" s="1" t="n">
        <f aca="false">H666-J666</f>
        <v>0</v>
      </c>
      <c r="L666" s="22"/>
      <c r="M666" s="24"/>
      <c r="N666" s="24"/>
      <c r="O666" s="24"/>
      <c r="P666" s="24"/>
      <c r="Q666" s="24"/>
      <c r="R666" s="24"/>
      <c r="S666" s="24"/>
      <c r="T666" s="24"/>
      <c r="U666" s="24"/>
      <c r="V666" s="24"/>
    </row>
    <row r="667" customFormat="false" ht="30.8" hidden="false" customHeight="false" outlineLevel="0" collapsed="false">
      <c r="A667" s="22" t="s">
        <v>1815</v>
      </c>
      <c r="B667" s="22" t="s">
        <v>1816</v>
      </c>
      <c r="C667" s="22" t="s">
        <v>75</v>
      </c>
      <c r="D667" s="22" t="s">
        <v>19</v>
      </c>
      <c r="E667" s="22" t="n">
        <v>13645</v>
      </c>
      <c r="F667" s="22" t="n">
        <f aca="false">D667-C667</f>
        <v>2</v>
      </c>
      <c r="G667" s="22" t="n">
        <v>5743.5</v>
      </c>
      <c r="H667" s="22" t="n">
        <f aca="false">G667*F667</f>
        <v>11487</v>
      </c>
      <c r="I667" s="13" t="s">
        <v>1817</v>
      </c>
      <c r="J667" s="14" t="n">
        <v>11486.8</v>
      </c>
      <c r="K667" s="1" t="n">
        <f aca="false">H667-J667</f>
        <v>0.200000000000728</v>
      </c>
      <c r="L667" s="0"/>
    </row>
    <row r="668" customFormat="false" ht="30.8" hidden="false" customHeight="false" outlineLevel="0" collapsed="false">
      <c r="A668" s="1" t="s">
        <v>1818</v>
      </c>
      <c r="B668" s="1" t="s">
        <v>1816</v>
      </c>
      <c r="C668" s="1" t="s">
        <v>19</v>
      </c>
      <c r="D668" s="1" t="s">
        <v>82</v>
      </c>
      <c r="E668" s="1" t="n">
        <v>4932.5</v>
      </c>
      <c r="F668" s="1" t="n">
        <f aca="false">D668-C668</f>
        <v>1</v>
      </c>
      <c r="G668" s="22" t="n">
        <v>3853.5</v>
      </c>
      <c r="H668" s="1" t="n">
        <f aca="false">G668*F668</f>
        <v>3853.5</v>
      </c>
      <c r="I668" s="13" t="s">
        <v>1819</v>
      </c>
      <c r="J668" s="14" t="n">
        <v>3853.5</v>
      </c>
      <c r="K668" s="1" t="n">
        <f aca="false">H668-J668</f>
        <v>0</v>
      </c>
      <c r="L668" s="0"/>
    </row>
    <row r="669" s="23" customFormat="true" ht="30.8" hidden="false" customHeight="false" outlineLevel="0" collapsed="false">
      <c r="A669" s="1" t="s">
        <v>1820</v>
      </c>
      <c r="B669" s="1" t="s">
        <v>1821</v>
      </c>
      <c r="C669" s="1" t="s">
        <v>133</v>
      </c>
      <c r="D669" s="1" t="s">
        <v>112</v>
      </c>
      <c r="E669" s="1" t="n">
        <v>20467.5</v>
      </c>
      <c r="F669" s="1" t="n">
        <f aca="false">D669-C669</f>
        <v>3</v>
      </c>
      <c r="G669" s="22" t="n">
        <v>5743.5</v>
      </c>
      <c r="H669" s="1" t="n">
        <f aca="false">G669*F669</f>
        <v>17230.5</v>
      </c>
      <c r="I669" s="13" t="s">
        <v>1822</v>
      </c>
      <c r="J669" s="14" t="n">
        <v>17230.2</v>
      </c>
      <c r="K669" s="1" t="n">
        <f aca="false">H669-J669</f>
        <v>0.299999999999272</v>
      </c>
      <c r="L669" s="1"/>
      <c r="M669" s="0"/>
      <c r="N669" s="0"/>
      <c r="O669" s="0"/>
      <c r="P669" s="0"/>
      <c r="Q669" s="0"/>
      <c r="R669" s="0"/>
      <c r="S669" s="0"/>
      <c r="T669" s="0"/>
      <c r="U669" s="0"/>
      <c r="V669" s="0"/>
      <c r="AMI669" s="0"/>
      <c r="AMJ669" s="0"/>
    </row>
    <row r="670" customFormat="false" ht="30.8" hidden="false" customHeight="false" outlineLevel="0" collapsed="false">
      <c r="A670" s="22" t="s">
        <v>1823</v>
      </c>
      <c r="B670" s="22" t="s">
        <v>1824</v>
      </c>
      <c r="C670" s="22" t="s">
        <v>29</v>
      </c>
      <c r="D670" s="22" t="s">
        <v>24</v>
      </c>
      <c r="E670" s="22" t="n">
        <v>20467.5</v>
      </c>
      <c r="F670" s="22" t="n">
        <f aca="false">D670-C670</f>
        <v>3</v>
      </c>
      <c r="G670" s="22" t="n">
        <v>5743.5</v>
      </c>
      <c r="H670" s="22" t="n">
        <f aca="false">G670*F670</f>
        <v>17230.5</v>
      </c>
      <c r="I670" s="13" t="s">
        <v>1825</v>
      </c>
      <c r="J670" s="14" t="n">
        <v>17230.2</v>
      </c>
      <c r="K670" s="1" t="n">
        <f aca="false">H670-J670</f>
        <v>0.299999999999272</v>
      </c>
      <c r="L670" s="0"/>
    </row>
    <row r="671" s="23" customFormat="true" ht="30.8" hidden="false" customHeight="false" outlineLevel="0" collapsed="false">
      <c r="A671" s="1" t="s">
        <v>1826</v>
      </c>
      <c r="B671" s="1" t="s">
        <v>1827</v>
      </c>
      <c r="C671" s="1" t="s">
        <v>58</v>
      </c>
      <c r="D671" s="1" t="s">
        <v>59</v>
      </c>
      <c r="E671" s="1" t="n">
        <v>9865</v>
      </c>
      <c r="F671" s="1" t="n">
        <f aca="false">D671-C671</f>
        <v>2</v>
      </c>
      <c r="G671" s="22" t="n">
        <v>3853.5</v>
      </c>
      <c r="H671" s="1" t="n">
        <f aca="false">G671*F671</f>
        <v>7707</v>
      </c>
      <c r="I671" s="13" t="s">
        <v>1828</v>
      </c>
      <c r="J671" s="14" t="n">
        <v>7707</v>
      </c>
      <c r="K671" s="1" t="n">
        <f aca="false">H671-J671</f>
        <v>0</v>
      </c>
      <c r="L671" s="1"/>
      <c r="M671" s="0"/>
      <c r="N671" s="0"/>
      <c r="O671" s="0"/>
      <c r="P671" s="0"/>
      <c r="Q671" s="0"/>
      <c r="R671" s="0"/>
      <c r="S671" s="0"/>
      <c r="T671" s="0"/>
      <c r="U671" s="0"/>
      <c r="V671" s="0"/>
      <c r="AMI671" s="0"/>
      <c r="AMJ671" s="0"/>
    </row>
    <row r="672" customFormat="false" ht="30.8" hidden="false" customHeight="false" outlineLevel="0" collapsed="false">
      <c r="A672" s="1" t="s">
        <v>1829</v>
      </c>
      <c r="B672" s="1" t="s">
        <v>1830</v>
      </c>
      <c r="C672" s="1" t="s">
        <v>82</v>
      </c>
      <c r="D672" s="1" t="s">
        <v>67</v>
      </c>
      <c r="E672" s="1" t="n">
        <v>18322.5</v>
      </c>
      <c r="F672" s="1" t="n">
        <f aca="false">D672-C672</f>
        <v>3</v>
      </c>
      <c r="G672" s="22" t="n">
        <v>3853.5</v>
      </c>
      <c r="H672" s="1" t="n">
        <f aca="false">G672*F672</f>
        <v>11560.5</v>
      </c>
      <c r="I672" s="13" t="s">
        <v>1831</v>
      </c>
      <c r="J672" s="14" t="n">
        <v>11560.5</v>
      </c>
      <c r="K672" s="1" t="n">
        <f aca="false">H672-J672</f>
        <v>0</v>
      </c>
      <c r="L672" s="0"/>
    </row>
    <row r="673" customFormat="false" ht="30.8" hidden="false" customHeight="false" outlineLevel="0" collapsed="false">
      <c r="A673" s="1" t="s">
        <v>1832</v>
      </c>
      <c r="B673" s="1" t="s">
        <v>1833</v>
      </c>
      <c r="C673" s="1" t="s">
        <v>13</v>
      </c>
      <c r="D673" s="1" t="s">
        <v>51</v>
      </c>
      <c r="E673" s="1" t="n">
        <v>29130</v>
      </c>
      <c r="F673" s="1" t="n">
        <f aca="false">D673-C673</f>
        <v>4</v>
      </c>
      <c r="G673" s="22" t="n">
        <v>3853.5</v>
      </c>
      <c r="H673" s="1" t="n">
        <f aca="false">G673*F673</f>
        <v>15414</v>
      </c>
      <c r="I673" s="13" t="s">
        <v>1834</v>
      </c>
      <c r="J673" s="14" t="n">
        <v>15414</v>
      </c>
      <c r="K673" s="1" t="n">
        <f aca="false">H673-J673</f>
        <v>0</v>
      </c>
      <c r="L673" s="0"/>
    </row>
    <row r="674" customFormat="false" ht="30.8" hidden="false" customHeight="false" outlineLevel="0" collapsed="false">
      <c r="A674" s="1" t="s">
        <v>1835</v>
      </c>
      <c r="B674" s="1" t="s">
        <v>1836</v>
      </c>
      <c r="C674" s="1" t="s">
        <v>142</v>
      </c>
      <c r="D674" s="1" t="s">
        <v>24</v>
      </c>
      <c r="E674" s="1" t="n">
        <v>31990</v>
      </c>
      <c r="F674" s="1" t="n">
        <f aca="false">D674-C674</f>
        <v>4</v>
      </c>
      <c r="G674" s="22" t="n">
        <v>5743.5</v>
      </c>
      <c r="H674" s="1" t="n">
        <f aca="false">G674*F674</f>
        <v>22974</v>
      </c>
      <c r="I674" s="13" t="s">
        <v>1837</v>
      </c>
      <c r="J674" s="14" t="n">
        <v>22973.6</v>
      </c>
      <c r="K674" s="1" t="n">
        <f aca="false">H674-J674</f>
        <v>0.400000000001455</v>
      </c>
      <c r="L674" s="0"/>
    </row>
    <row r="675" customFormat="false" ht="30.8" hidden="false" customHeight="false" outlineLevel="0" collapsed="false">
      <c r="A675" s="1" t="s">
        <v>1838</v>
      </c>
      <c r="B675" s="1" t="s">
        <v>1839</v>
      </c>
      <c r="C675" s="1" t="s">
        <v>35</v>
      </c>
      <c r="D675" s="1" t="s">
        <v>207</v>
      </c>
      <c r="E675" s="1" t="n">
        <v>34112.5</v>
      </c>
      <c r="F675" s="1" t="n">
        <f aca="false">D675-C675</f>
        <v>5</v>
      </c>
      <c r="G675" s="22" t="n">
        <v>5743.5</v>
      </c>
      <c r="H675" s="1" t="n">
        <f aca="false">G675*F675</f>
        <v>28717.5</v>
      </c>
      <c r="I675" s="13" t="s">
        <v>1840</v>
      </c>
      <c r="J675" s="14" t="n">
        <v>28717</v>
      </c>
      <c r="K675" s="1" t="n">
        <f aca="false">H675-J675</f>
        <v>0.5</v>
      </c>
      <c r="L675" s="0"/>
    </row>
    <row r="676" s="23" customFormat="true" ht="30.8" hidden="false" customHeight="false" outlineLevel="0" collapsed="false">
      <c r="A676" s="1" t="s">
        <v>1841</v>
      </c>
      <c r="B676" s="1" t="s">
        <v>1842</v>
      </c>
      <c r="C676" s="1" t="s">
        <v>150</v>
      </c>
      <c r="D676" s="1" t="s">
        <v>59</v>
      </c>
      <c r="E676" s="1" t="n">
        <v>14302.5</v>
      </c>
      <c r="F676" s="1" t="n">
        <f aca="false">D676-C676</f>
        <v>3</v>
      </c>
      <c r="G676" s="22" t="n">
        <v>3853.5</v>
      </c>
      <c r="H676" s="1" t="n">
        <f aca="false">G676*F676</f>
        <v>11560.5</v>
      </c>
      <c r="I676" s="13" t="s">
        <v>1843</v>
      </c>
      <c r="J676" s="14" t="n">
        <v>11560.5</v>
      </c>
      <c r="K676" s="1" t="n">
        <f aca="false">H676-J676</f>
        <v>0</v>
      </c>
      <c r="L676" s="1"/>
      <c r="M676" s="0"/>
      <c r="N676" s="0"/>
      <c r="O676" s="0"/>
      <c r="P676" s="0"/>
      <c r="Q676" s="0"/>
      <c r="R676" s="0"/>
      <c r="S676" s="0"/>
      <c r="T676" s="0"/>
      <c r="U676" s="0"/>
      <c r="V676" s="0"/>
      <c r="AMI676" s="0"/>
      <c r="AMJ676" s="0"/>
    </row>
    <row r="677" customFormat="false" ht="30.8" hidden="false" customHeight="false" outlineLevel="0" collapsed="false">
      <c r="A677" s="1" t="s">
        <v>1844</v>
      </c>
      <c r="B677" s="1" t="s">
        <v>1845</v>
      </c>
      <c r="C677" s="1" t="s">
        <v>63</v>
      </c>
      <c r="D677" s="1" t="s">
        <v>34</v>
      </c>
      <c r="E677" s="1" t="n">
        <v>20830</v>
      </c>
      <c r="F677" s="1" t="n">
        <f aca="false">D677-C677</f>
        <v>4</v>
      </c>
      <c r="G677" s="22" t="n">
        <v>3853.5</v>
      </c>
      <c r="H677" s="1" t="n">
        <f aca="false">G677*F677</f>
        <v>15414</v>
      </c>
      <c r="I677" s="13" t="s">
        <v>1846</v>
      </c>
      <c r="J677" s="14" t="n">
        <v>15414</v>
      </c>
      <c r="K677" s="1" t="n">
        <f aca="false">H677-J677</f>
        <v>0</v>
      </c>
      <c r="L677" s="0"/>
    </row>
    <row r="678" s="23" customFormat="true" ht="15.9" hidden="false" customHeight="false" outlineLevel="0" collapsed="false">
      <c r="A678" s="1" t="s">
        <v>1847</v>
      </c>
      <c r="B678" s="1" t="s">
        <v>1848</v>
      </c>
      <c r="C678" s="1" t="s">
        <v>86</v>
      </c>
      <c r="D678" s="1" t="s">
        <v>112</v>
      </c>
      <c r="E678" s="1" t="n">
        <v>19730</v>
      </c>
      <c r="F678" s="1" t="n">
        <f aca="false">D678-C678</f>
        <v>4</v>
      </c>
      <c r="G678" s="22" t="n">
        <v>3853.5</v>
      </c>
      <c r="H678" s="1" t="n">
        <f aca="false">G678*F678</f>
        <v>15414</v>
      </c>
      <c r="I678" s="13" t="s">
        <v>1849</v>
      </c>
      <c r="J678" s="14" t="n">
        <v>15414</v>
      </c>
      <c r="K678" s="1" t="n">
        <f aca="false">H678-J678</f>
        <v>0</v>
      </c>
      <c r="L678" s="1"/>
      <c r="M678" s="0"/>
      <c r="N678" s="0"/>
      <c r="O678" s="0"/>
      <c r="P678" s="0"/>
      <c r="Q678" s="0"/>
      <c r="R678" s="0"/>
      <c r="S678" s="0"/>
      <c r="T678" s="0"/>
      <c r="U678" s="0"/>
      <c r="V678" s="0"/>
      <c r="AMI678" s="0"/>
      <c r="AMJ678" s="0"/>
    </row>
    <row r="679" customFormat="false" ht="30.8" hidden="false" customHeight="false" outlineLevel="0" collapsed="false">
      <c r="A679" s="1" t="s">
        <v>1850</v>
      </c>
      <c r="B679" s="1" t="s">
        <v>1851</v>
      </c>
      <c r="C679" s="1" t="s">
        <v>82</v>
      </c>
      <c r="D679" s="1" t="s">
        <v>39</v>
      </c>
      <c r="E679" s="1" t="n">
        <v>24662.5</v>
      </c>
      <c r="F679" s="1" t="n">
        <f aca="false">D679-C679</f>
        <v>5</v>
      </c>
      <c r="G679" s="22" t="n">
        <v>3853.5</v>
      </c>
      <c r="H679" s="1" t="n">
        <f aca="false">G679*F679</f>
        <v>19267.5</v>
      </c>
      <c r="I679" s="13" t="s">
        <v>1852</v>
      </c>
      <c r="J679" s="14" t="n">
        <v>19267.5</v>
      </c>
      <c r="K679" s="1" t="n">
        <f aca="false">H679-J679</f>
        <v>0</v>
      </c>
      <c r="L679" s="0"/>
    </row>
    <row r="680" s="23" customFormat="true" ht="30.8" hidden="false" customHeight="false" outlineLevel="0" collapsed="false">
      <c r="A680" s="1" t="s">
        <v>1853</v>
      </c>
      <c r="B680" s="1" t="s">
        <v>1854</v>
      </c>
      <c r="C680" s="1" t="s">
        <v>150</v>
      </c>
      <c r="D680" s="1" t="s">
        <v>232</v>
      </c>
      <c r="E680" s="1" t="n">
        <v>14565</v>
      </c>
      <c r="F680" s="1" t="n">
        <f aca="false">D680-C680</f>
        <v>2</v>
      </c>
      <c r="G680" s="22" t="n">
        <v>3853.5</v>
      </c>
      <c r="H680" s="1" t="n">
        <f aca="false">G680*F680</f>
        <v>7707</v>
      </c>
      <c r="I680" s="13" t="s">
        <v>1855</v>
      </c>
      <c r="J680" s="14" t="n">
        <v>7707</v>
      </c>
      <c r="K680" s="1" t="n">
        <f aca="false">H680-J680</f>
        <v>0</v>
      </c>
      <c r="L680" s="1"/>
      <c r="M680" s="0"/>
      <c r="N680" s="0"/>
      <c r="O680" s="0"/>
      <c r="P680" s="0"/>
      <c r="Q680" s="0"/>
      <c r="R680" s="0"/>
      <c r="S680" s="0"/>
      <c r="T680" s="0"/>
      <c r="U680" s="0"/>
      <c r="V680" s="0"/>
      <c r="AMI680" s="0"/>
      <c r="AMJ680" s="0"/>
    </row>
    <row r="681" customFormat="false" ht="30.8" hidden="false" customHeight="false" outlineLevel="0" collapsed="false">
      <c r="A681" s="1" t="s">
        <v>1856</v>
      </c>
      <c r="B681" s="1" t="s">
        <v>1857</v>
      </c>
      <c r="C681" s="1" t="s">
        <v>82</v>
      </c>
      <c r="D681" s="1" t="s">
        <v>35</v>
      </c>
      <c r="E681" s="1" t="n">
        <v>19730</v>
      </c>
      <c r="F681" s="1" t="n">
        <f aca="false">D681-C681</f>
        <v>4</v>
      </c>
      <c r="G681" s="22" t="n">
        <v>3853.5</v>
      </c>
      <c r="H681" s="1" t="n">
        <f aca="false">G681*F681</f>
        <v>15414</v>
      </c>
      <c r="I681" s="13" t="s">
        <v>1858</v>
      </c>
      <c r="J681" s="14" t="n">
        <v>15414</v>
      </c>
      <c r="K681" s="1" t="n">
        <f aca="false">H681-J681</f>
        <v>0</v>
      </c>
      <c r="L681" s="0"/>
    </row>
    <row r="682" s="23" customFormat="true" ht="30.8" hidden="false" customHeight="false" outlineLevel="0" collapsed="false">
      <c r="A682" s="1" t="s">
        <v>1859</v>
      </c>
      <c r="B682" s="1" t="s">
        <v>1860</v>
      </c>
      <c r="C682" s="1" t="s">
        <v>43</v>
      </c>
      <c r="D682" s="1" t="s">
        <v>47</v>
      </c>
      <c r="E682" s="1" t="n">
        <v>9865</v>
      </c>
      <c r="F682" s="1" t="n">
        <f aca="false">D682-C682</f>
        <v>2</v>
      </c>
      <c r="G682" s="22" t="n">
        <v>3853.5</v>
      </c>
      <c r="H682" s="1" t="n">
        <f aca="false">G682*F682</f>
        <v>7707</v>
      </c>
      <c r="I682" s="13" t="s">
        <v>1861</v>
      </c>
      <c r="J682" s="14" t="n">
        <v>7707</v>
      </c>
      <c r="K682" s="1" t="n">
        <f aca="false">H682-J682</f>
        <v>0</v>
      </c>
      <c r="L682" s="1"/>
      <c r="M682" s="0"/>
      <c r="N682" s="0"/>
      <c r="O682" s="0"/>
      <c r="P682" s="0"/>
      <c r="Q682" s="0"/>
      <c r="R682" s="0"/>
      <c r="S682" s="0"/>
      <c r="T682" s="0"/>
      <c r="U682" s="0"/>
      <c r="V682" s="0"/>
      <c r="AMI682" s="0"/>
      <c r="AMJ682" s="0"/>
    </row>
    <row r="683" customFormat="false" ht="30.8" hidden="false" customHeight="false" outlineLevel="0" collapsed="false">
      <c r="A683" s="1" t="s">
        <v>1862</v>
      </c>
      <c r="B683" s="1" t="s">
        <v>1863</v>
      </c>
      <c r="C683" s="1" t="s">
        <v>43</v>
      </c>
      <c r="D683" s="1" t="s">
        <v>142</v>
      </c>
      <c r="E683" s="1" t="n">
        <v>18472.5</v>
      </c>
      <c r="F683" s="1" t="n">
        <f aca="false">D683-C683</f>
        <v>3</v>
      </c>
      <c r="G683" s="22" t="n">
        <v>4693.5</v>
      </c>
      <c r="H683" s="1" t="n">
        <f aca="false">G683*F683</f>
        <v>14080.5</v>
      </c>
      <c r="I683" s="13" t="s">
        <v>1864</v>
      </c>
      <c r="J683" s="14" t="n">
        <v>14080.5</v>
      </c>
      <c r="K683" s="1" t="n">
        <f aca="false">H683-J683</f>
        <v>0</v>
      </c>
      <c r="L683" s="0"/>
    </row>
    <row r="684" customFormat="false" ht="30.8" hidden="false" customHeight="false" outlineLevel="0" collapsed="false">
      <c r="A684" s="1" t="s">
        <v>1865</v>
      </c>
      <c r="B684" s="1" t="s">
        <v>1866</v>
      </c>
      <c r="C684" s="1" t="s">
        <v>133</v>
      </c>
      <c r="D684" s="1" t="s">
        <v>232</v>
      </c>
      <c r="E684" s="1" t="n">
        <v>47675</v>
      </c>
      <c r="F684" s="1" t="n">
        <f aca="false">D684-C684</f>
        <v>10</v>
      </c>
      <c r="G684" s="22" t="n">
        <v>3853.5</v>
      </c>
      <c r="H684" s="1" t="n">
        <f aca="false">G684*F684</f>
        <v>38535</v>
      </c>
      <c r="I684" s="13" t="s">
        <v>1867</v>
      </c>
      <c r="J684" s="14" t="n">
        <v>38535</v>
      </c>
      <c r="K684" s="1" t="n">
        <f aca="false">H684-J684</f>
        <v>0</v>
      </c>
      <c r="L684" s="0"/>
    </row>
    <row r="685" customFormat="false" ht="30.8" hidden="false" customHeight="false" outlineLevel="0" collapsed="false">
      <c r="A685" s="1" t="s">
        <v>1868</v>
      </c>
      <c r="B685" s="1" t="s">
        <v>1869</v>
      </c>
      <c r="C685" s="1" t="s">
        <v>112</v>
      </c>
      <c r="D685" s="1" t="s">
        <v>180</v>
      </c>
      <c r="E685" s="1" t="n">
        <v>19297.5</v>
      </c>
      <c r="F685" s="1" t="n">
        <f aca="false">D685-C685</f>
        <v>3</v>
      </c>
      <c r="G685" s="22" t="n">
        <v>4693.5</v>
      </c>
      <c r="H685" s="1" t="n">
        <f aca="false">G685*F685</f>
        <v>14080.5</v>
      </c>
      <c r="I685" s="13" t="s">
        <v>1870</v>
      </c>
      <c r="J685" s="14" t="n">
        <v>14080.5</v>
      </c>
      <c r="K685" s="1" t="n">
        <f aca="false">H685-J685</f>
        <v>0</v>
      </c>
      <c r="L685" s="0"/>
    </row>
    <row r="686" s="23" customFormat="true" ht="30.8" hidden="false" customHeight="false" outlineLevel="0" collapsed="false">
      <c r="A686" s="1" t="s">
        <v>1871</v>
      </c>
      <c r="B686" s="1" t="s">
        <v>1869</v>
      </c>
      <c r="C686" s="1" t="s">
        <v>180</v>
      </c>
      <c r="D686" s="1" t="s">
        <v>58</v>
      </c>
      <c r="E686" s="1" t="n">
        <v>22417.5</v>
      </c>
      <c r="F686" s="1" t="n">
        <f aca="false">D686-C686</f>
        <v>3</v>
      </c>
      <c r="G686" s="22" t="n">
        <v>3853.5</v>
      </c>
      <c r="H686" s="1" t="n">
        <f aca="false">G686*F686</f>
        <v>11560.5</v>
      </c>
      <c r="I686" s="13" t="s">
        <v>1872</v>
      </c>
      <c r="J686" s="14" t="n">
        <v>11560.5</v>
      </c>
      <c r="K686" s="1" t="n">
        <f aca="false">H686-J686</f>
        <v>0</v>
      </c>
      <c r="L686" s="1"/>
      <c r="M686" s="0"/>
      <c r="N686" s="0"/>
      <c r="O686" s="0"/>
      <c r="P686" s="0"/>
      <c r="Q686" s="0"/>
      <c r="R686" s="0"/>
      <c r="S686" s="0"/>
      <c r="T686" s="0"/>
      <c r="U686" s="0"/>
      <c r="V686" s="0"/>
      <c r="AMI686" s="0"/>
      <c r="AMJ686" s="0"/>
    </row>
    <row r="687" s="39" customFormat="true" ht="15" hidden="false" customHeight="false" outlineLevel="0" collapsed="false">
      <c r="A687" s="36" t="s">
        <v>1873</v>
      </c>
      <c r="B687" s="36" t="s">
        <v>1874</v>
      </c>
      <c r="C687" s="36" t="s">
        <v>133</v>
      </c>
      <c r="D687" s="36" t="s">
        <v>51</v>
      </c>
      <c r="E687" s="36" t="n">
        <v>11545</v>
      </c>
      <c r="F687" s="36" t="n">
        <f aca="false">D687-C687</f>
        <v>2</v>
      </c>
      <c r="G687" s="36" t="n">
        <v>4693.5</v>
      </c>
      <c r="H687" s="36" t="n">
        <f aca="false">G687*F687</f>
        <v>9387</v>
      </c>
      <c r="I687" s="37"/>
      <c r="J687" s="38" t="n">
        <v>0</v>
      </c>
      <c r="K687" s="36" t="n">
        <f aca="false">H687-J687</f>
        <v>9387</v>
      </c>
      <c r="L687" s="36"/>
    </row>
    <row r="688" s="23" customFormat="true" ht="30.8" hidden="false" customHeight="false" outlineLevel="0" collapsed="false">
      <c r="A688" s="1" t="s">
        <v>1875</v>
      </c>
      <c r="B688" s="1" t="s">
        <v>1876</v>
      </c>
      <c r="C688" s="1" t="s">
        <v>67</v>
      </c>
      <c r="D688" s="1" t="s">
        <v>39</v>
      </c>
      <c r="E688" s="1" t="n">
        <v>13807.5</v>
      </c>
      <c r="F688" s="1" t="n">
        <f aca="false">D688-C688</f>
        <v>2</v>
      </c>
      <c r="G688" s="22" t="n">
        <v>3853.5</v>
      </c>
      <c r="H688" s="1" t="n">
        <f aca="false">G688*F688</f>
        <v>7707</v>
      </c>
      <c r="I688" s="13" t="s">
        <v>1877</v>
      </c>
      <c r="J688" s="14" t="n">
        <v>7707</v>
      </c>
      <c r="K688" s="1" t="n">
        <f aca="false">H688-J688</f>
        <v>0</v>
      </c>
      <c r="L688" s="1"/>
      <c r="M688" s="0"/>
      <c r="N688" s="0"/>
      <c r="O688" s="0"/>
      <c r="P688" s="0"/>
      <c r="Q688" s="0"/>
      <c r="R688" s="0"/>
      <c r="S688" s="0"/>
      <c r="T688" s="0"/>
      <c r="U688" s="0"/>
      <c r="V688" s="0"/>
      <c r="AMI688" s="0"/>
      <c r="AMJ688" s="0"/>
    </row>
    <row r="689" customFormat="false" ht="29.85" hidden="false" customHeight="false" outlineLevel="0" collapsed="false">
      <c r="A689" s="22" t="s">
        <v>1878</v>
      </c>
      <c r="B689" s="22" t="s">
        <v>1879</v>
      </c>
      <c r="C689" s="22" t="s">
        <v>75</v>
      </c>
      <c r="D689" s="22" t="s">
        <v>19</v>
      </c>
      <c r="E689" s="22" t="n">
        <v>9865</v>
      </c>
      <c r="F689" s="22" t="n">
        <f aca="false">D689-C689</f>
        <v>2</v>
      </c>
      <c r="G689" s="22" t="n">
        <v>3853.5</v>
      </c>
      <c r="H689" s="22" t="n">
        <f aca="false">G689*F689</f>
        <v>7707</v>
      </c>
      <c r="I689" s="13" t="s">
        <v>1880</v>
      </c>
      <c r="J689" s="14" t="n">
        <v>7707</v>
      </c>
      <c r="K689" s="1" t="n">
        <f aca="false">H689-J689</f>
        <v>0</v>
      </c>
      <c r="L689" s="0"/>
    </row>
    <row r="690" customFormat="false" ht="15.9" hidden="false" customHeight="false" outlineLevel="0" collapsed="false">
      <c r="A690" s="1" t="s">
        <v>1881</v>
      </c>
      <c r="B690" s="1" t="s">
        <v>1882</v>
      </c>
      <c r="C690" s="1" t="s">
        <v>180</v>
      </c>
      <c r="D690" s="1" t="s">
        <v>150</v>
      </c>
      <c r="E690" s="1" t="n">
        <v>14565</v>
      </c>
      <c r="F690" s="1" t="n">
        <f aca="false">D690-C690</f>
        <v>2</v>
      </c>
      <c r="G690" s="22" t="n">
        <v>3853.5</v>
      </c>
      <c r="H690" s="1" t="n">
        <f aca="false">G690*F690</f>
        <v>7707</v>
      </c>
      <c r="I690" s="13" t="s">
        <v>1883</v>
      </c>
      <c r="J690" s="14" t="n">
        <v>7707</v>
      </c>
      <c r="K690" s="1" t="n">
        <f aca="false">H690-J690</f>
        <v>0</v>
      </c>
      <c r="L690" s="0"/>
    </row>
    <row r="691" customFormat="false" ht="15.9" hidden="false" customHeight="false" outlineLevel="0" collapsed="false">
      <c r="A691" s="1" t="s">
        <v>1884</v>
      </c>
      <c r="B691" s="1" t="s">
        <v>1885</v>
      </c>
      <c r="C691" s="1" t="s">
        <v>34</v>
      </c>
      <c r="D691" s="1" t="s">
        <v>67</v>
      </c>
      <c r="E691" s="1" t="n">
        <v>24662.5</v>
      </c>
      <c r="F691" s="1" t="n">
        <f aca="false">D691-C691</f>
        <v>5</v>
      </c>
      <c r="G691" s="22" t="n">
        <v>3853.5</v>
      </c>
      <c r="H691" s="1" t="n">
        <f aca="false">G691*F691</f>
        <v>19267.5</v>
      </c>
      <c r="I691" s="13" t="s">
        <v>1886</v>
      </c>
      <c r="J691" s="14" t="n">
        <v>19267.5</v>
      </c>
      <c r="K691" s="1" t="n">
        <f aca="false">H691-J691</f>
        <v>0</v>
      </c>
      <c r="L691" s="0"/>
    </row>
    <row r="692" s="23" customFormat="true" ht="30.8" hidden="false" customHeight="false" outlineLevel="0" collapsed="false">
      <c r="A692" s="1" t="s">
        <v>1887</v>
      </c>
      <c r="B692" s="1" t="s">
        <v>1888</v>
      </c>
      <c r="C692" s="1" t="s">
        <v>51</v>
      </c>
      <c r="D692" s="1" t="s">
        <v>58</v>
      </c>
      <c r="E692" s="1" t="n">
        <v>34527.5</v>
      </c>
      <c r="F692" s="1" t="n">
        <f aca="false">D692-C692</f>
        <v>7</v>
      </c>
      <c r="G692" s="22" t="n">
        <v>3853.5</v>
      </c>
      <c r="H692" s="1" t="n">
        <f aca="false">G692*F692</f>
        <v>26974.5</v>
      </c>
      <c r="I692" s="13" t="s">
        <v>1889</v>
      </c>
      <c r="J692" s="14" t="n">
        <v>26974.5</v>
      </c>
      <c r="K692" s="1" t="n">
        <f aca="false">H692-J692</f>
        <v>0</v>
      </c>
      <c r="L692" s="1"/>
      <c r="M692" s="0"/>
      <c r="N692" s="0"/>
      <c r="O692" s="0"/>
      <c r="P692" s="0"/>
      <c r="Q692" s="0"/>
      <c r="R692" s="0"/>
      <c r="S692" s="0"/>
      <c r="T692" s="0"/>
      <c r="U692" s="0"/>
      <c r="V692" s="0"/>
      <c r="AMI692" s="0"/>
      <c r="AMJ692" s="0"/>
    </row>
    <row r="693" s="23" customFormat="true" ht="30.8" hidden="false" customHeight="false" outlineLevel="0" collapsed="false">
      <c r="A693" s="1" t="s">
        <v>1890</v>
      </c>
      <c r="B693" s="1" t="s">
        <v>1891</v>
      </c>
      <c r="C693" s="1" t="s">
        <v>34</v>
      </c>
      <c r="D693" s="1" t="s">
        <v>82</v>
      </c>
      <c r="E693" s="1" t="n">
        <v>16245</v>
      </c>
      <c r="F693" s="1" t="n">
        <f aca="false">D693-C693</f>
        <v>2</v>
      </c>
      <c r="G693" s="22" t="n">
        <v>4693.5</v>
      </c>
      <c r="H693" s="1" t="n">
        <f aca="false">G693*F693</f>
        <v>9387</v>
      </c>
      <c r="I693" s="13" t="s">
        <v>1892</v>
      </c>
      <c r="J693" s="14" t="n">
        <v>9387</v>
      </c>
      <c r="K693" s="1" t="n">
        <f aca="false">H693-J693</f>
        <v>0</v>
      </c>
      <c r="L693" s="1"/>
      <c r="M693" s="0"/>
      <c r="N693" s="0"/>
      <c r="O693" s="0"/>
      <c r="P693" s="0"/>
      <c r="Q693" s="0"/>
      <c r="R693" s="0"/>
      <c r="S693" s="0"/>
      <c r="T693" s="0"/>
      <c r="U693" s="0"/>
      <c r="V693" s="0"/>
      <c r="AMI693" s="0"/>
      <c r="AMJ693" s="0"/>
    </row>
    <row r="694" customFormat="false" ht="30.8" hidden="false" customHeight="false" outlineLevel="0" collapsed="false">
      <c r="A694" s="22" t="s">
        <v>1893</v>
      </c>
      <c r="B694" s="22" t="s">
        <v>1894</v>
      </c>
      <c r="C694" s="22" t="s">
        <v>58</v>
      </c>
      <c r="D694" s="22" t="s">
        <v>232</v>
      </c>
      <c r="E694" s="22" t="n">
        <v>4932.5</v>
      </c>
      <c r="F694" s="22" t="n">
        <f aca="false">D694-C694</f>
        <v>1</v>
      </c>
      <c r="G694" s="22" t="n">
        <v>3853.5</v>
      </c>
      <c r="H694" s="22" t="n">
        <f aca="false">G694*F694</f>
        <v>3853.5</v>
      </c>
      <c r="I694" s="13" t="s">
        <v>1895</v>
      </c>
      <c r="J694" s="14" t="n">
        <v>3853.5</v>
      </c>
      <c r="K694" s="1" t="n">
        <f aca="false">H694-J694</f>
        <v>0</v>
      </c>
      <c r="L694" s="0"/>
    </row>
    <row r="695" s="34" customFormat="true" ht="30.8" hidden="false" customHeight="false" outlineLevel="0" collapsed="false">
      <c r="A695" s="1" t="s">
        <v>1896</v>
      </c>
      <c r="B695" s="1" t="s">
        <v>1897</v>
      </c>
      <c r="C695" s="1" t="s">
        <v>93</v>
      </c>
      <c r="D695" s="1" t="s">
        <v>51</v>
      </c>
      <c r="E695" s="1" t="n">
        <v>44392.5</v>
      </c>
      <c r="F695" s="1" t="n">
        <f aca="false">D695-C695</f>
        <v>9</v>
      </c>
      <c r="G695" s="22" t="n">
        <v>3853.5</v>
      </c>
      <c r="H695" s="1" t="n">
        <f aca="false">G695*F695</f>
        <v>34681.5</v>
      </c>
      <c r="I695" s="13" t="s">
        <v>1898</v>
      </c>
      <c r="J695" s="14" t="n">
        <v>34681.5</v>
      </c>
      <c r="K695" s="1" t="n">
        <f aca="false">H695-J695</f>
        <v>0</v>
      </c>
      <c r="L695" s="1"/>
      <c r="M695" s="0"/>
      <c r="N695" s="0"/>
      <c r="O695" s="0"/>
      <c r="P695" s="0"/>
      <c r="Q695" s="0"/>
      <c r="R695" s="0"/>
      <c r="S695" s="0"/>
      <c r="T695" s="0"/>
      <c r="U695" s="0"/>
      <c r="V695" s="0"/>
      <c r="AMI695" s="0"/>
      <c r="AMJ695" s="0"/>
    </row>
    <row r="696" s="12" customFormat="true" ht="15.85" hidden="false" customHeight="false" outlineLevel="0" collapsed="false">
      <c r="A696" s="19" t="s">
        <v>1899</v>
      </c>
      <c r="B696" s="11" t="s">
        <v>1900</v>
      </c>
      <c r="C696" s="11" t="s">
        <v>63</v>
      </c>
      <c r="D696" s="11" t="s">
        <v>75</v>
      </c>
      <c r="E696" s="11" t="n">
        <v>29595</v>
      </c>
      <c r="F696" s="11" t="n">
        <f aca="false">D696-C696</f>
        <v>3</v>
      </c>
      <c r="G696" s="8" t="n">
        <v>3853.5</v>
      </c>
      <c r="H696" s="11" t="n">
        <f aca="false">(G696*F696)*2</f>
        <v>23121</v>
      </c>
      <c r="I696" s="9" t="s">
        <v>1901</v>
      </c>
      <c r="J696" s="10" t="n">
        <v>11560.5</v>
      </c>
      <c r="K696" s="11" t="n">
        <f aca="false">H696-J696-J697</f>
        <v>0</v>
      </c>
      <c r="L696" s="11"/>
    </row>
    <row r="697" s="12" customFormat="true" ht="29.85" hidden="false" customHeight="false" outlineLevel="0" collapsed="false">
      <c r="A697" s="19"/>
      <c r="B697" s="11"/>
      <c r="C697" s="11"/>
      <c r="D697" s="11"/>
      <c r="E697" s="11"/>
      <c r="F697" s="11"/>
      <c r="G697" s="8"/>
      <c r="H697" s="11"/>
      <c r="I697" s="9" t="s">
        <v>1902</v>
      </c>
      <c r="J697" s="10" t="n">
        <v>11560.5</v>
      </c>
      <c r="K697" s="11" t="n">
        <v>0</v>
      </c>
      <c r="L697" s="11"/>
    </row>
    <row r="698" s="23" customFormat="true" ht="15.9" hidden="false" customHeight="false" outlineLevel="0" collapsed="false">
      <c r="A698" s="1" t="s">
        <v>1903</v>
      </c>
      <c r="B698" s="1" t="s">
        <v>1904</v>
      </c>
      <c r="C698" s="1" t="s">
        <v>34</v>
      </c>
      <c r="D698" s="1" t="s">
        <v>35</v>
      </c>
      <c r="E698" s="1" t="n">
        <v>40057.5</v>
      </c>
      <c r="F698" s="1" t="n">
        <f aca="false">D698-C698</f>
        <v>6</v>
      </c>
      <c r="G698" s="22" t="n">
        <v>3853.5</v>
      </c>
      <c r="H698" s="1" t="n">
        <f aca="false">G698*F698</f>
        <v>23121</v>
      </c>
      <c r="I698" s="13" t="s">
        <v>1905</v>
      </c>
      <c r="J698" s="14" t="n">
        <v>23121</v>
      </c>
      <c r="K698" s="1" t="n">
        <f aca="false">H698-J698</f>
        <v>0</v>
      </c>
      <c r="L698" s="1"/>
      <c r="M698" s="0"/>
      <c r="N698" s="0"/>
      <c r="O698" s="0"/>
      <c r="P698" s="0"/>
      <c r="Q698" s="0"/>
      <c r="R698" s="0"/>
      <c r="S698" s="0"/>
      <c r="T698" s="0"/>
      <c r="U698" s="0"/>
      <c r="V698" s="0"/>
      <c r="AMI698" s="0"/>
      <c r="AMJ698" s="0"/>
    </row>
    <row r="699" customFormat="false" ht="30.8" hidden="false" customHeight="false" outlineLevel="0" collapsed="false">
      <c r="A699" s="22" t="s">
        <v>1906</v>
      </c>
      <c r="B699" s="22" t="s">
        <v>1907</v>
      </c>
      <c r="C699" s="22" t="s">
        <v>58</v>
      </c>
      <c r="D699" s="22" t="s">
        <v>232</v>
      </c>
      <c r="E699" s="22" t="n">
        <v>4932.5</v>
      </c>
      <c r="F699" s="22" t="n">
        <f aca="false">D699-C699</f>
        <v>1</v>
      </c>
      <c r="G699" s="22" t="n">
        <v>3853.5</v>
      </c>
      <c r="H699" s="22" t="n">
        <f aca="false">G699*F699</f>
        <v>3853.5</v>
      </c>
      <c r="I699" s="13" t="s">
        <v>1908</v>
      </c>
      <c r="J699" s="14" t="n">
        <v>3853.5</v>
      </c>
      <c r="K699" s="1" t="n">
        <f aca="false">H699-J699</f>
        <v>0</v>
      </c>
      <c r="L699" s="0"/>
    </row>
    <row r="700" s="23" customFormat="true" ht="30.8" hidden="false" customHeight="false" outlineLevel="0" collapsed="false">
      <c r="A700" s="1" t="s">
        <v>1909</v>
      </c>
      <c r="B700" s="1" t="s">
        <v>1907</v>
      </c>
      <c r="C700" s="1" t="s">
        <v>58</v>
      </c>
      <c r="D700" s="1" t="s">
        <v>232</v>
      </c>
      <c r="E700" s="1" t="n">
        <v>4932.5</v>
      </c>
      <c r="F700" s="1" t="n">
        <f aca="false">D700-C700</f>
        <v>1</v>
      </c>
      <c r="G700" s="22" t="n">
        <v>3853.5</v>
      </c>
      <c r="H700" s="1" t="n">
        <f aca="false">G700*F700</f>
        <v>3853.5</v>
      </c>
      <c r="I700" s="13" t="s">
        <v>1910</v>
      </c>
      <c r="J700" s="14" t="n">
        <v>3853.5</v>
      </c>
      <c r="K700" s="1" t="n">
        <f aca="false">H700-J700</f>
        <v>0</v>
      </c>
      <c r="L700" s="1"/>
      <c r="M700" s="0"/>
      <c r="N700" s="0"/>
      <c r="O700" s="0"/>
      <c r="P700" s="0"/>
      <c r="Q700" s="0"/>
      <c r="R700" s="0"/>
      <c r="S700" s="0"/>
      <c r="T700" s="0"/>
      <c r="U700" s="0"/>
      <c r="V700" s="0"/>
      <c r="AMI700" s="0"/>
      <c r="AMJ700" s="0"/>
    </row>
    <row r="701" customFormat="false" ht="15.9" hidden="false" customHeight="false" outlineLevel="0" collapsed="false">
      <c r="A701" s="1" t="s">
        <v>1911</v>
      </c>
      <c r="B701" s="1" t="s">
        <v>1912</v>
      </c>
      <c r="C701" s="1" t="s">
        <v>35</v>
      </c>
      <c r="D701" s="1" t="s">
        <v>13</v>
      </c>
      <c r="E701" s="1" t="n">
        <v>12215</v>
      </c>
      <c r="F701" s="1" t="n">
        <f aca="false">D701-C701</f>
        <v>2</v>
      </c>
      <c r="G701" s="22" t="n">
        <v>3853.5</v>
      </c>
      <c r="H701" s="1" t="n">
        <f aca="false">G701*F701</f>
        <v>7707</v>
      </c>
      <c r="I701" s="13" t="s">
        <v>1913</v>
      </c>
      <c r="J701" s="14" t="n">
        <v>7707</v>
      </c>
      <c r="K701" s="1" t="n">
        <f aca="false">H701-J701</f>
        <v>0</v>
      </c>
      <c r="L701" s="0"/>
    </row>
    <row r="702" customFormat="false" ht="15.9" hidden="false" customHeight="false" outlineLevel="0" collapsed="false">
      <c r="A702" s="1" t="s">
        <v>1914</v>
      </c>
      <c r="B702" s="1" t="s">
        <v>1915</v>
      </c>
      <c r="C702" s="1" t="s">
        <v>146</v>
      </c>
      <c r="D702" s="1" t="s">
        <v>59</v>
      </c>
      <c r="E702" s="1" t="n">
        <v>28980</v>
      </c>
      <c r="F702" s="1" t="n">
        <f aca="false">D702-C702</f>
        <v>4</v>
      </c>
      <c r="G702" s="22" t="n">
        <v>3853.5</v>
      </c>
      <c r="H702" s="1" t="n">
        <f aca="false">G702*F702</f>
        <v>15414</v>
      </c>
      <c r="I702" s="13" t="s">
        <v>1916</v>
      </c>
      <c r="J702" s="14" t="n">
        <v>15414</v>
      </c>
      <c r="K702" s="1" t="n">
        <f aca="false">H702-J702</f>
        <v>0</v>
      </c>
      <c r="L702" s="0"/>
    </row>
    <row r="703" customFormat="false" ht="29.85" hidden="false" customHeight="false" outlineLevel="0" collapsed="false">
      <c r="A703" s="1" t="s">
        <v>1917</v>
      </c>
      <c r="B703" s="1" t="s">
        <v>1918</v>
      </c>
      <c r="C703" s="1" t="s">
        <v>13</v>
      </c>
      <c r="D703" s="1" t="s">
        <v>51</v>
      </c>
      <c r="E703" s="1" t="n">
        <v>26705</v>
      </c>
      <c r="F703" s="1" t="n">
        <f aca="false">D703-C703</f>
        <v>4</v>
      </c>
      <c r="G703" s="22" t="n">
        <v>3853.5</v>
      </c>
      <c r="H703" s="1" t="n">
        <f aca="false">G703*F703</f>
        <v>15414</v>
      </c>
      <c r="I703" s="13" t="s">
        <v>1919</v>
      </c>
      <c r="J703" s="14" t="n">
        <v>15414</v>
      </c>
      <c r="K703" s="1" t="n">
        <f aca="false">H703-J703</f>
        <v>0</v>
      </c>
      <c r="L703" s="0"/>
    </row>
    <row r="704" customFormat="false" ht="15.9" hidden="false" customHeight="false" outlineLevel="0" collapsed="false">
      <c r="A704" s="1" t="s">
        <v>1920</v>
      </c>
      <c r="B704" s="1" t="s">
        <v>1921</v>
      </c>
      <c r="C704" s="1" t="s">
        <v>20</v>
      </c>
      <c r="D704" s="1" t="s">
        <v>150</v>
      </c>
      <c r="E704" s="1" t="n">
        <v>14797.5</v>
      </c>
      <c r="F704" s="1" t="n">
        <f aca="false">D704-C704</f>
        <v>3</v>
      </c>
      <c r="G704" s="22" t="n">
        <v>3853.5</v>
      </c>
      <c r="H704" s="1" t="n">
        <f aca="false">G704*F704</f>
        <v>11560.5</v>
      </c>
      <c r="I704" s="13" t="s">
        <v>1922</v>
      </c>
      <c r="J704" s="14" t="n">
        <v>11560.5</v>
      </c>
      <c r="K704" s="1" t="n">
        <f aca="false">H704-J704</f>
        <v>0</v>
      </c>
      <c r="L704" s="0"/>
    </row>
    <row r="705" s="18" customFormat="true" ht="29.85" hidden="false" customHeight="false" outlineLevel="0" collapsed="false">
      <c r="A705" s="15" t="s">
        <v>1923</v>
      </c>
      <c r="B705" s="15" t="s">
        <v>1924</v>
      </c>
      <c r="C705" s="15" t="s">
        <v>29</v>
      </c>
      <c r="D705" s="15" t="s">
        <v>24</v>
      </c>
      <c r="E705" s="15" t="n">
        <v>21187.5</v>
      </c>
      <c r="F705" s="15" t="n">
        <f aca="false">D705-C705</f>
        <v>3</v>
      </c>
      <c r="G705" s="15" t="n">
        <v>3670</v>
      </c>
      <c r="H705" s="15" t="n">
        <f aca="false">G705*F705</f>
        <v>11010</v>
      </c>
      <c r="I705" s="16" t="s">
        <v>1925</v>
      </c>
      <c r="J705" s="17" t="n">
        <v>11010</v>
      </c>
      <c r="K705" s="15" t="n">
        <f aca="false">H705-J705</f>
        <v>0</v>
      </c>
      <c r="L705" s="15"/>
    </row>
    <row r="706" s="23" customFormat="true" ht="15.9" hidden="false" customHeight="false" outlineLevel="0" collapsed="false">
      <c r="A706" s="1" t="s">
        <v>1926</v>
      </c>
      <c r="B706" s="1" t="s">
        <v>1927</v>
      </c>
      <c r="C706" s="1" t="s">
        <v>75</v>
      </c>
      <c r="D706" s="1" t="s">
        <v>19</v>
      </c>
      <c r="E706" s="1" t="n">
        <v>9865</v>
      </c>
      <c r="F706" s="1" t="n">
        <f aca="false">D706-C706</f>
        <v>2</v>
      </c>
      <c r="G706" s="22" t="n">
        <v>3853.5</v>
      </c>
      <c r="H706" s="1" t="n">
        <f aca="false">G706*F706</f>
        <v>7707</v>
      </c>
      <c r="I706" s="13" t="s">
        <v>1928</v>
      </c>
      <c r="J706" s="14" t="n">
        <v>7707</v>
      </c>
      <c r="K706" s="1" t="n">
        <f aca="false">H706-J706</f>
        <v>0</v>
      </c>
      <c r="L706" s="1"/>
      <c r="M706" s="0"/>
      <c r="N706" s="0"/>
      <c r="O706" s="0"/>
      <c r="P706" s="0"/>
      <c r="Q706" s="0"/>
      <c r="R706" s="0"/>
      <c r="S706" s="0"/>
      <c r="T706" s="0"/>
      <c r="U706" s="0"/>
      <c r="V706" s="0"/>
      <c r="AMI706" s="0"/>
      <c r="AMJ706" s="0"/>
    </row>
    <row r="707" customFormat="false" ht="30.8" hidden="false" customHeight="false" outlineLevel="0" collapsed="false">
      <c r="A707" s="1" t="s">
        <v>1929</v>
      </c>
      <c r="B707" s="1" t="s">
        <v>1930</v>
      </c>
      <c r="C707" s="1" t="s">
        <v>150</v>
      </c>
      <c r="D707" s="1" t="s">
        <v>232</v>
      </c>
      <c r="E707" s="1" t="n">
        <v>15400</v>
      </c>
      <c r="F707" s="1" t="n">
        <f aca="false">D707-C707</f>
        <v>2</v>
      </c>
      <c r="G707" s="22" t="n">
        <v>3853.5</v>
      </c>
      <c r="H707" s="1" t="n">
        <f aca="false">G707*F707</f>
        <v>7707</v>
      </c>
      <c r="I707" s="13" t="s">
        <v>1931</v>
      </c>
      <c r="J707" s="14" t="n">
        <v>7707</v>
      </c>
      <c r="K707" s="1" t="n">
        <f aca="false">H707-J707</f>
        <v>0</v>
      </c>
      <c r="L707" s="0"/>
    </row>
    <row r="708" s="23" customFormat="true" ht="30.8" hidden="false" customHeight="false" outlineLevel="0" collapsed="false">
      <c r="A708" s="1" t="s">
        <v>1932</v>
      </c>
      <c r="B708" s="1" t="s">
        <v>1933</v>
      </c>
      <c r="C708" s="1" t="s">
        <v>180</v>
      </c>
      <c r="D708" s="1" t="s">
        <v>150</v>
      </c>
      <c r="E708" s="1" t="n">
        <v>10415</v>
      </c>
      <c r="F708" s="1" t="n">
        <f aca="false">D708-C708</f>
        <v>2</v>
      </c>
      <c r="G708" s="22" t="n">
        <v>3853.5</v>
      </c>
      <c r="H708" s="1" t="n">
        <f aca="false">G708*F708</f>
        <v>7707</v>
      </c>
      <c r="I708" s="13" t="s">
        <v>1934</v>
      </c>
      <c r="J708" s="14" t="n">
        <v>7707</v>
      </c>
      <c r="K708" s="1" t="n">
        <f aca="false">H708-J708</f>
        <v>0</v>
      </c>
      <c r="L708" s="1"/>
      <c r="M708" s="0"/>
      <c r="N708" s="0"/>
      <c r="O708" s="0"/>
      <c r="P708" s="0"/>
      <c r="Q708" s="0"/>
      <c r="R708" s="0"/>
      <c r="S708" s="0"/>
      <c r="T708" s="0"/>
      <c r="U708" s="0"/>
      <c r="V708" s="0"/>
      <c r="AMI708" s="0"/>
      <c r="AMJ708" s="0"/>
    </row>
    <row r="709" customFormat="false" ht="15.9" hidden="false" customHeight="false" outlineLevel="0" collapsed="false">
      <c r="A709" s="22" t="s">
        <v>1935</v>
      </c>
      <c r="B709" s="22" t="s">
        <v>1936</v>
      </c>
      <c r="C709" s="22" t="s">
        <v>75</v>
      </c>
      <c r="D709" s="22" t="s">
        <v>19</v>
      </c>
      <c r="E709" s="22" t="n">
        <v>9865</v>
      </c>
      <c r="F709" s="22" t="n">
        <f aca="false">D709-C709</f>
        <v>2</v>
      </c>
      <c r="G709" s="22" t="n">
        <v>3853.5</v>
      </c>
      <c r="H709" s="22" t="n">
        <f aca="false">G709*F709</f>
        <v>7707</v>
      </c>
      <c r="I709" s="13" t="s">
        <v>1937</v>
      </c>
      <c r="J709" s="14" t="n">
        <v>7707</v>
      </c>
      <c r="K709" s="1" t="n">
        <f aca="false">H709-J709</f>
        <v>0</v>
      </c>
      <c r="L709" s="0"/>
    </row>
    <row r="710" customFormat="false" ht="30.8" hidden="false" customHeight="false" outlineLevel="0" collapsed="false">
      <c r="A710" s="1" t="s">
        <v>1938</v>
      </c>
      <c r="B710" s="1" t="s">
        <v>1939</v>
      </c>
      <c r="C710" s="1" t="s">
        <v>14</v>
      </c>
      <c r="D710" s="1" t="s">
        <v>232</v>
      </c>
      <c r="E710" s="1" t="n">
        <v>36645</v>
      </c>
      <c r="F710" s="1" t="n">
        <f aca="false">D710-C710</f>
        <v>6</v>
      </c>
      <c r="G710" s="22" t="n">
        <v>3853.5</v>
      </c>
      <c r="H710" s="1" t="n">
        <f aca="false">G710*F710</f>
        <v>23121</v>
      </c>
      <c r="I710" s="13" t="s">
        <v>1940</v>
      </c>
      <c r="J710" s="14" t="n">
        <v>23121</v>
      </c>
      <c r="K710" s="1" t="n">
        <f aca="false">H710-J710</f>
        <v>0</v>
      </c>
      <c r="L710" s="0"/>
    </row>
    <row r="711" customFormat="false" ht="30.8" hidden="false" customHeight="false" outlineLevel="0" collapsed="false">
      <c r="A711" s="1" t="s">
        <v>1941</v>
      </c>
      <c r="B711" s="1" t="s">
        <v>1942</v>
      </c>
      <c r="C711" s="1" t="s">
        <v>63</v>
      </c>
      <c r="D711" s="1" t="s">
        <v>75</v>
      </c>
      <c r="E711" s="1" t="n">
        <v>18322.5</v>
      </c>
      <c r="F711" s="1" t="n">
        <f aca="false">D711-C711</f>
        <v>3</v>
      </c>
      <c r="G711" s="22" t="n">
        <v>3853.5</v>
      </c>
      <c r="H711" s="1" t="n">
        <f aca="false">G711*F711</f>
        <v>11560.5</v>
      </c>
      <c r="I711" s="13" t="s">
        <v>1943</v>
      </c>
      <c r="J711" s="14" t="n">
        <v>11560.5</v>
      </c>
      <c r="K711" s="1" t="n">
        <f aca="false">H711-J711</f>
        <v>0</v>
      </c>
      <c r="L711" s="0"/>
    </row>
    <row r="712" customFormat="false" ht="30.8" hidden="false" customHeight="false" outlineLevel="0" collapsed="false">
      <c r="A712" s="1" t="s">
        <v>1944</v>
      </c>
      <c r="B712" s="1" t="s">
        <v>1945</v>
      </c>
      <c r="C712" s="1" t="s">
        <v>207</v>
      </c>
      <c r="D712" s="1" t="s">
        <v>150</v>
      </c>
      <c r="E712" s="1" t="n">
        <v>34527.5</v>
      </c>
      <c r="F712" s="1" t="n">
        <f aca="false">D712-C712</f>
        <v>7</v>
      </c>
      <c r="G712" s="22" t="n">
        <v>3853.5</v>
      </c>
      <c r="H712" s="1" t="n">
        <f aca="false">G712*F712</f>
        <v>26974.5</v>
      </c>
      <c r="I712" s="13" t="s">
        <v>1946</v>
      </c>
      <c r="J712" s="14" t="n">
        <v>26974.5</v>
      </c>
      <c r="K712" s="1" t="n">
        <f aca="false">H712-J712</f>
        <v>0</v>
      </c>
      <c r="L712" s="0"/>
    </row>
    <row r="713" s="23" customFormat="true" ht="15.9" hidden="false" customHeight="false" outlineLevel="0" collapsed="false">
      <c r="A713" s="1" t="s">
        <v>1947</v>
      </c>
      <c r="B713" s="1" t="s">
        <v>1948</v>
      </c>
      <c r="C713" s="1" t="s">
        <v>24</v>
      </c>
      <c r="D713" s="1" t="s">
        <v>34</v>
      </c>
      <c r="E713" s="1" t="n">
        <v>12215</v>
      </c>
      <c r="F713" s="1" t="n">
        <f aca="false">D713-C713</f>
        <v>2</v>
      </c>
      <c r="G713" s="22" t="n">
        <v>3853.5</v>
      </c>
      <c r="H713" s="1" t="n">
        <f aca="false">G713*F713</f>
        <v>7707</v>
      </c>
      <c r="I713" s="13" t="s">
        <v>1949</v>
      </c>
      <c r="J713" s="14" t="n">
        <v>7707</v>
      </c>
      <c r="K713" s="1" t="n">
        <f aca="false">H713-J713</f>
        <v>0</v>
      </c>
      <c r="L713" s="1"/>
      <c r="M713" s="0"/>
      <c r="N713" s="0"/>
      <c r="O713" s="0"/>
      <c r="P713" s="0"/>
      <c r="Q713" s="0"/>
      <c r="R713" s="0"/>
      <c r="S713" s="0"/>
      <c r="T713" s="0"/>
      <c r="U713" s="0"/>
      <c r="V713" s="0"/>
      <c r="AMI713" s="0"/>
      <c r="AMJ713" s="0"/>
    </row>
    <row r="714" customFormat="false" ht="30.8" hidden="false" customHeight="false" outlineLevel="0" collapsed="false">
      <c r="A714" s="22" t="s">
        <v>1950</v>
      </c>
      <c r="B714" s="22" t="s">
        <v>1951</v>
      </c>
      <c r="C714" s="22" t="s">
        <v>86</v>
      </c>
      <c r="D714" s="22" t="s">
        <v>133</v>
      </c>
      <c r="E714" s="22" t="n">
        <v>4932.5</v>
      </c>
      <c r="F714" s="22" t="n">
        <f aca="false">D714-C714</f>
        <v>1</v>
      </c>
      <c r="G714" s="22" t="n">
        <v>3853.5</v>
      </c>
      <c r="H714" s="22" t="n">
        <f aca="false">G714*F714</f>
        <v>3853.5</v>
      </c>
      <c r="I714" s="13" t="s">
        <v>1952</v>
      </c>
      <c r="J714" s="14" t="n">
        <v>3853.5</v>
      </c>
      <c r="K714" s="1" t="n">
        <f aca="false">H714-J714</f>
        <v>0</v>
      </c>
      <c r="L714" s="0"/>
    </row>
    <row r="715" s="18" customFormat="true" ht="29.85" hidden="false" customHeight="false" outlineLevel="0" collapsed="false">
      <c r="A715" s="15" t="s">
        <v>1953</v>
      </c>
      <c r="B715" s="15" t="s">
        <v>1954</v>
      </c>
      <c r="C715" s="15" t="s">
        <v>112</v>
      </c>
      <c r="D715" s="15" t="s">
        <v>20</v>
      </c>
      <c r="E715" s="15" t="n">
        <v>9500</v>
      </c>
      <c r="F715" s="15" t="n">
        <f aca="false">D715-C715</f>
        <v>2</v>
      </c>
      <c r="G715" s="15" t="n">
        <v>3670</v>
      </c>
      <c r="H715" s="15" t="n">
        <f aca="false">G715*F715</f>
        <v>7340</v>
      </c>
      <c r="I715" s="16" t="s">
        <v>1955</v>
      </c>
      <c r="J715" s="17" t="n">
        <v>7340</v>
      </c>
      <c r="K715" s="15" t="n">
        <f aca="false">H715-J715</f>
        <v>0</v>
      </c>
    </row>
    <row r="716" customFormat="false" ht="30.8" hidden="false" customHeight="false" outlineLevel="0" collapsed="false">
      <c r="A716" s="1" t="s">
        <v>1956</v>
      </c>
      <c r="B716" s="1" t="s">
        <v>1957</v>
      </c>
      <c r="C716" s="1" t="s">
        <v>14</v>
      </c>
      <c r="D716" s="1" t="s">
        <v>180</v>
      </c>
      <c r="E716" s="1" t="n">
        <v>10995</v>
      </c>
      <c r="F716" s="1" t="n">
        <f aca="false">D716-C716</f>
        <v>2</v>
      </c>
      <c r="G716" s="22" t="n">
        <v>4693.5</v>
      </c>
      <c r="H716" s="1" t="n">
        <f aca="false">G716*F716</f>
        <v>9387</v>
      </c>
      <c r="I716" s="13" t="s">
        <v>1958</v>
      </c>
      <c r="J716" s="14" t="n">
        <v>9387</v>
      </c>
      <c r="K716" s="1" t="n">
        <f aca="false">H716-J716</f>
        <v>0</v>
      </c>
      <c r="L716" s="0"/>
    </row>
    <row r="717" customFormat="false" ht="15.9" hidden="false" customHeight="false" outlineLevel="0" collapsed="false">
      <c r="A717" s="1" t="s">
        <v>1959</v>
      </c>
      <c r="B717" s="1" t="s">
        <v>1960</v>
      </c>
      <c r="C717" s="1" t="s">
        <v>14</v>
      </c>
      <c r="D717" s="1" t="s">
        <v>180</v>
      </c>
      <c r="E717" s="1" t="n">
        <v>11545</v>
      </c>
      <c r="F717" s="1" t="n">
        <f aca="false">D717-C717</f>
        <v>2</v>
      </c>
      <c r="G717" s="22" t="n">
        <v>4693.5</v>
      </c>
      <c r="H717" s="1" t="n">
        <f aca="false">G717*F717</f>
        <v>9387</v>
      </c>
      <c r="I717" s="13" t="s">
        <v>1961</v>
      </c>
      <c r="J717" s="14" t="n">
        <v>9387</v>
      </c>
      <c r="K717" s="1" t="n">
        <f aca="false">H717-J717</f>
        <v>0</v>
      </c>
      <c r="L717" s="0"/>
    </row>
    <row r="718" s="23" customFormat="true" ht="30.8" hidden="false" customHeight="false" outlineLevel="0" collapsed="false">
      <c r="A718" s="1" t="s">
        <v>1962</v>
      </c>
      <c r="B718" s="1" t="s">
        <v>1963</v>
      </c>
      <c r="C718" s="1" t="s">
        <v>142</v>
      </c>
      <c r="D718" s="1" t="s">
        <v>63</v>
      </c>
      <c r="E718" s="1" t="n">
        <v>13352.5</v>
      </c>
      <c r="F718" s="1" t="n">
        <f aca="false">D718-C718</f>
        <v>2</v>
      </c>
      <c r="G718" s="22" t="n">
        <v>3853.5</v>
      </c>
      <c r="H718" s="1" t="n">
        <f aca="false">G718*F718</f>
        <v>7707</v>
      </c>
      <c r="I718" s="13" t="s">
        <v>1964</v>
      </c>
      <c r="J718" s="14" t="n">
        <v>7707</v>
      </c>
      <c r="K718" s="1" t="n">
        <f aca="false">H718-J718</f>
        <v>0</v>
      </c>
      <c r="L718" s="1"/>
      <c r="M718" s="0"/>
      <c r="N718" s="0"/>
      <c r="O718" s="0"/>
      <c r="P718" s="0"/>
      <c r="Q718" s="0"/>
      <c r="R718" s="0"/>
      <c r="S718" s="0"/>
      <c r="T718" s="0"/>
      <c r="U718" s="0"/>
      <c r="V718" s="0"/>
      <c r="AMI718" s="0"/>
      <c r="AMJ718" s="0"/>
    </row>
    <row r="719" customFormat="false" ht="30.8" hidden="false" customHeight="false" outlineLevel="0" collapsed="false">
      <c r="A719" s="22" t="s">
        <v>1965</v>
      </c>
      <c r="B719" s="22" t="s">
        <v>1966</v>
      </c>
      <c r="C719" s="22" t="s">
        <v>29</v>
      </c>
      <c r="D719" s="22" t="s">
        <v>24</v>
      </c>
      <c r="E719" s="22" t="n">
        <v>15622.5</v>
      </c>
      <c r="F719" s="22" t="n">
        <f aca="false">D719-C719</f>
        <v>3</v>
      </c>
      <c r="G719" s="22" t="n">
        <v>3853.5</v>
      </c>
      <c r="H719" s="22" t="n">
        <f aca="false">G719*F719</f>
        <v>11560.5</v>
      </c>
      <c r="I719" s="13" t="s">
        <v>1967</v>
      </c>
      <c r="J719" s="14" t="n">
        <v>11560.5</v>
      </c>
      <c r="K719" s="1" t="n">
        <f aca="false">H719-J719</f>
        <v>0</v>
      </c>
      <c r="L719" s="0"/>
    </row>
    <row r="720" customFormat="false" ht="15.9" hidden="false" customHeight="false" outlineLevel="0" collapsed="false">
      <c r="A720" s="1" t="s">
        <v>1968</v>
      </c>
      <c r="B720" s="1" t="s">
        <v>1966</v>
      </c>
      <c r="C720" s="1" t="s">
        <v>24</v>
      </c>
      <c r="D720" s="1" t="s">
        <v>75</v>
      </c>
      <c r="E720" s="1" t="n">
        <v>6676.25</v>
      </c>
      <c r="F720" s="1" t="n">
        <f aca="false">D720-C720</f>
        <v>1</v>
      </c>
      <c r="G720" s="22" t="n">
        <v>3853.5</v>
      </c>
      <c r="H720" s="1" t="n">
        <f aca="false">G720*F720</f>
        <v>3853.5</v>
      </c>
      <c r="I720" s="13" t="s">
        <v>1969</v>
      </c>
      <c r="J720" s="14" t="n">
        <v>3853.5</v>
      </c>
      <c r="K720" s="1" t="n">
        <f aca="false">H720-J720</f>
        <v>0</v>
      </c>
      <c r="L720" s="0"/>
    </row>
    <row r="721" s="23" customFormat="true" ht="30.8" hidden="false" customHeight="false" outlineLevel="0" collapsed="false">
      <c r="A721" s="1" t="s">
        <v>1970</v>
      </c>
      <c r="B721" s="1" t="s">
        <v>1971</v>
      </c>
      <c r="C721" s="1" t="s">
        <v>34</v>
      </c>
      <c r="D721" s="1" t="s">
        <v>67</v>
      </c>
      <c r="E721" s="1" t="n">
        <v>24662.5</v>
      </c>
      <c r="F721" s="1" t="n">
        <f aca="false">D721-C721</f>
        <v>5</v>
      </c>
      <c r="G721" s="22" t="n">
        <v>3853.5</v>
      </c>
      <c r="H721" s="1" t="n">
        <f aca="false">G721*F721</f>
        <v>19267.5</v>
      </c>
      <c r="I721" s="13" t="s">
        <v>1972</v>
      </c>
      <c r="J721" s="14" t="n">
        <v>19267.5</v>
      </c>
      <c r="K721" s="1" t="n">
        <f aca="false">H721-J721</f>
        <v>0</v>
      </c>
      <c r="L721" s="1"/>
      <c r="M721" s="0"/>
      <c r="N721" s="0"/>
      <c r="O721" s="0"/>
      <c r="P721" s="0"/>
      <c r="Q721" s="0"/>
      <c r="R721" s="0"/>
      <c r="S721" s="0"/>
      <c r="T721" s="0"/>
      <c r="U721" s="0"/>
      <c r="V721" s="0"/>
      <c r="AMI721" s="0"/>
      <c r="AMJ721" s="0"/>
    </row>
    <row r="722" customFormat="false" ht="30.8" hidden="false" customHeight="false" outlineLevel="0" collapsed="false">
      <c r="A722" s="1" t="s">
        <v>1973</v>
      </c>
      <c r="B722" s="1" t="s">
        <v>1974</v>
      </c>
      <c r="C722" s="1" t="s">
        <v>47</v>
      </c>
      <c r="D722" s="1" t="s">
        <v>75</v>
      </c>
      <c r="E722" s="1" t="n">
        <v>29595</v>
      </c>
      <c r="F722" s="1" t="n">
        <f aca="false">D722-C722</f>
        <v>6</v>
      </c>
      <c r="G722" s="22" t="n">
        <v>3853.5</v>
      </c>
      <c r="H722" s="1" t="n">
        <f aca="false">G722*F722</f>
        <v>23121</v>
      </c>
      <c r="I722" s="13" t="s">
        <v>1975</v>
      </c>
      <c r="J722" s="14" t="n">
        <v>23121</v>
      </c>
      <c r="K722" s="1" t="n">
        <f aca="false">H722-J722</f>
        <v>0</v>
      </c>
      <c r="L722" s="0"/>
    </row>
    <row r="723" s="23" customFormat="true" ht="30.8" hidden="false" customHeight="false" outlineLevel="0" collapsed="false">
      <c r="A723" s="1" t="s">
        <v>1976</v>
      </c>
      <c r="B723" s="1" t="s">
        <v>1977</v>
      </c>
      <c r="C723" s="1" t="s">
        <v>34</v>
      </c>
      <c r="D723" s="1" t="s">
        <v>119</v>
      </c>
      <c r="E723" s="1" t="n">
        <v>19730</v>
      </c>
      <c r="F723" s="1" t="n">
        <f aca="false">D723-C723</f>
        <v>4</v>
      </c>
      <c r="G723" s="22" t="n">
        <v>3853.5</v>
      </c>
      <c r="H723" s="1" t="n">
        <f aca="false">G723*F723</f>
        <v>15414</v>
      </c>
      <c r="I723" s="13" t="s">
        <v>1978</v>
      </c>
      <c r="J723" s="14" t="n">
        <v>15414</v>
      </c>
      <c r="K723" s="1" t="n">
        <f aca="false">H723-J723</f>
        <v>0</v>
      </c>
      <c r="L723" s="1"/>
      <c r="M723" s="0"/>
      <c r="N723" s="0"/>
      <c r="O723" s="0"/>
      <c r="P723" s="0"/>
      <c r="Q723" s="0"/>
      <c r="R723" s="0"/>
      <c r="S723" s="0"/>
      <c r="T723" s="0"/>
      <c r="U723" s="0"/>
      <c r="V723" s="0"/>
      <c r="AMI723" s="0"/>
      <c r="AMJ723" s="0"/>
    </row>
    <row r="724" s="23" customFormat="true" ht="15.9" hidden="false" customHeight="false" outlineLevel="0" collapsed="false">
      <c r="A724" s="1" t="s">
        <v>1979</v>
      </c>
      <c r="B724" s="1" t="s">
        <v>1980</v>
      </c>
      <c r="C724" s="1" t="s">
        <v>112</v>
      </c>
      <c r="D724" s="1" t="s">
        <v>14</v>
      </c>
      <c r="E724" s="1" t="n">
        <v>4932.5</v>
      </c>
      <c r="F724" s="1" t="n">
        <f aca="false">D724-C724</f>
        <v>1</v>
      </c>
      <c r="G724" s="22" t="n">
        <v>3853.5</v>
      </c>
      <c r="H724" s="1" t="n">
        <f aca="false">G724*F724</f>
        <v>3853.5</v>
      </c>
      <c r="I724" s="13" t="s">
        <v>1981</v>
      </c>
      <c r="J724" s="14" t="n">
        <v>3853.5</v>
      </c>
      <c r="K724" s="1" t="n">
        <f aca="false">H724-J724</f>
        <v>0</v>
      </c>
      <c r="L724" s="1"/>
      <c r="M724" s="0"/>
      <c r="N724" s="0"/>
      <c r="O724" s="0"/>
      <c r="P724" s="0"/>
      <c r="Q724" s="0"/>
      <c r="R724" s="0"/>
      <c r="S724" s="0"/>
      <c r="T724" s="0"/>
      <c r="U724" s="0"/>
      <c r="V724" s="0"/>
      <c r="AMI724" s="0"/>
      <c r="AMJ724" s="0"/>
    </row>
    <row r="725" s="23" customFormat="true" ht="30.8" hidden="false" customHeight="false" outlineLevel="0" collapsed="false">
      <c r="A725" s="1" t="s">
        <v>1982</v>
      </c>
      <c r="B725" s="1" t="s">
        <v>1983</v>
      </c>
      <c r="C725" s="1" t="s">
        <v>67</v>
      </c>
      <c r="D725" s="1" t="s">
        <v>39</v>
      </c>
      <c r="E725" s="1" t="n">
        <v>14565</v>
      </c>
      <c r="F725" s="1" t="n">
        <f aca="false">D725-C725</f>
        <v>2</v>
      </c>
      <c r="G725" s="22" t="n">
        <v>3853.5</v>
      </c>
      <c r="H725" s="1" t="n">
        <f aca="false">G725*F725</f>
        <v>7707</v>
      </c>
      <c r="I725" s="13" t="s">
        <v>1984</v>
      </c>
      <c r="J725" s="14" t="n">
        <v>7707</v>
      </c>
      <c r="K725" s="1" t="n">
        <f aca="false">H725-J725</f>
        <v>0</v>
      </c>
      <c r="L725" s="1"/>
      <c r="M725" s="0"/>
      <c r="N725" s="0"/>
      <c r="O725" s="0"/>
      <c r="P725" s="0"/>
      <c r="Q725" s="0"/>
      <c r="R725" s="0"/>
      <c r="S725" s="0"/>
      <c r="T725" s="0"/>
      <c r="U725" s="0"/>
      <c r="V725" s="0"/>
      <c r="AMI725" s="0"/>
      <c r="AMJ725" s="0"/>
    </row>
    <row r="726" s="23" customFormat="true" ht="30.8" hidden="false" customHeight="false" outlineLevel="0" collapsed="false">
      <c r="A726" s="1" t="s">
        <v>1985</v>
      </c>
      <c r="B726" s="1" t="s">
        <v>1986</v>
      </c>
      <c r="C726" s="1" t="s">
        <v>19</v>
      </c>
      <c r="D726" s="1" t="s">
        <v>82</v>
      </c>
      <c r="E726" s="1" t="n">
        <v>6822.5</v>
      </c>
      <c r="F726" s="1" t="n">
        <f aca="false">D726-C726</f>
        <v>1</v>
      </c>
      <c r="G726" s="22" t="n">
        <v>5743.5</v>
      </c>
      <c r="H726" s="1" t="n">
        <f aca="false">G726*F726</f>
        <v>5743.5</v>
      </c>
      <c r="I726" s="13" t="s">
        <v>1987</v>
      </c>
      <c r="J726" s="14" t="n">
        <v>5743.4</v>
      </c>
      <c r="K726" s="1" t="n">
        <f aca="false">H726-J726</f>
        <v>0.100000000000364</v>
      </c>
      <c r="L726" s="1"/>
      <c r="M726" s="0"/>
      <c r="N726" s="0"/>
      <c r="O726" s="0"/>
      <c r="P726" s="0"/>
      <c r="Q726" s="0"/>
      <c r="R726" s="0"/>
      <c r="S726" s="0"/>
      <c r="T726" s="0"/>
      <c r="U726" s="0"/>
      <c r="V726" s="0"/>
      <c r="AMI726" s="0"/>
      <c r="AMJ726" s="0"/>
    </row>
    <row r="727" s="12" customFormat="true" ht="29.85" hidden="false" customHeight="false" outlineLevel="0" collapsed="false">
      <c r="A727" s="19" t="s">
        <v>1988</v>
      </c>
      <c r="B727" s="8" t="s">
        <v>1989</v>
      </c>
      <c r="C727" s="8" t="s">
        <v>34</v>
      </c>
      <c r="D727" s="8" t="s">
        <v>67</v>
      </c>
      <c r="E727" s="8" t="n">
        <v>52625</v>
      </c>
      <c r="F727" s="8" t="n">
        <f aca="false">D727-C727</f>
        <v>5</v>
      </c>
      <c r="G727" s="8" t="n">
        <f aca="false">3853.5*2</f>
        <v>7707</v>
      </c>
      <c r="H727" s="8" t="n">
        <f aca="false">G727*F727</f>
        <v>38535</v>
      </c>
      <c r="I727" s="9" t="s">
        <v>1990</v>
      </c>
      <c r="J727" s="10" t="n">
        <v>19267.5</v>
      </c>
      <c r="K727" s="8" t="n">
        <f aca="false">H727-J727-J728</f>
        <v>0</v>
      </c>
      <c r="L727" s="8"/>
      <c r="M727" s="65"/>
      <c r="N727" s="65"/>
      <c r="O727" s="65"/>
      <c r="P727" s="65"/>
      <c r="Q727" s="65"/>
      <c r="R727" s="65"/>
      <c r="S727" s="65"/>
      <c r="T727" s="65"/>
      <c r="U727" s="65"/>
      <c r="V727" s="65"/>
    </row>
    <row r="728" customFormat="false" ht="29.85" hidden="false" customHeight="false" outlineLevel="0" collapsed="false">
      <c r="A728" s="19"/>
      <c r="B728" s="8"/>
      <c r="C728" s="8"/>
      <c r="D728" s="8"/>
      <c r="E728" s="8"/>
      <c r="F728" s="8"/>
      <c r="G728" s="8"/>
      <c r="H728" s="8"/>
      <c r="I728" s="20" t="s">
        <v>1991</v>
      </c>
      <c r="J728" s="21" t="n">
        <v>19267.5</v>
      </c>
      <c r="K728" s="8" t="n">
        <v>0</v>
      </c>
      <c r="L728" s="8"/>
      <c r="M728" s="65"/>
      <c r="N728" s="65"/>
      <c r="O728" s="65"/>
      <c r="P728" s="65"/>
      <c r="Q728" s="65"/>
      <c r="R728" s="65"/>
      <c r="S728" s="65"/>
      <c r="T728" s="65"/>
      <c r="U728" s="65"/>
      <c r="V728" s="65"/>
    </row>
    <row r="729" customFormat="false" ht="30.8" hidden="false" customHeight="false" outlineLevel="0" collapsed="false">
      <c r="A729" s="1" t="s">
        <v>1992</v>
      </c>
      <c r="B729" s="1" t="s">
        <v>1993</v>
      </c>
      <c r="C729" s="1" t="s">
        <v>34</v>
      </c>
      <c r="D729" s="1" t="s">
        <v>67</v>
      </c>
      <c r="E729" s="1" t="n">
        <v>36412.5</v>
      </c>
      <c r="F729" s="1" t="n">
        <f aca="false">D729-C729</f>
        <v>5</v>
      </c>
      <c r="G729" s="22" t="n">
        <v>3853.5</v>
      </c>
      <c r="H729" s="1" t="n">
        <f aca="false">G729*F729</f>
        <v>19267.5</v>
      </c>
      <c r="I729" s="13" t="s">
        <v>1994</v>
      </c>
      <c r="J729" s="14" t="n">
        <v>19267.5</v>
      </c>
      <c r="K729" s="1" t="n">
        <f aca="false">H729-J729</f>
        <v>0</v>
      </c>
      <c r="L729" s="0"/>
    </row>
    <row r="730" customFormat="false" ht="30.8" hidden="false" customHeight="false" outlineLevel="0" collapsed="false">
      <c r="A730" s="1" t="s">
        <v>1995</v>
      </c>
      <c r="B730" s="1" t="s">
        <v>1996</v>
      </c>
      <c r="C730" s="1" t="s">
        <v>82</v>
      </c>
      <c r="D730" s="1" t="s">
        <v>67</v>
      </c>
      <c r="E730" s="1" t="n">
        <v>20028.75</v>
      </c>
      <c r="F730" s="1" t="n">
        <f aca="false">D730-C730</f>
        <v>3</v>
      </c>
      <c r="G730" s="22" t="n">
        <v>3853.5</v>
      </c>
      <c r="H730" s="1" t="n">
        <f aca="false">G730*F730</f>
        <v>11560.5</v>
      </c>
      <c r="I730" s="13" t="s">
        <v>1997</v>
      </c>
      <c r="J730" s="14" t="n">
        <v>11560.5</v>
      </c>
      <c r="K730" s="1" t="n">
        <f aca="false">H730-J730</f>
        <v>0</v>
      </c>
      <c r="L730" s="0"/>
    </row>
    <row r="731" s="23" customFormat="true" ht="15.9" hidden="false" customHeight="false" outlineLevel="0" collapsed="false">
      <c r="A731" s="1" t="s">
        <v>1998</v>
      </c>
      <c r="B731" s="1" t="s">
        <v>1999</v>
      </c>
      <c r="C731" s="1" t="s">
        <v>75</v>
      </c>
      <c r="D731" s="1" t="s">
        <v>19</v>
      </c>
      <c r="E731" s="1" t="n">
        <v>9865</v>
      </c>
      <c r="F731" s="1" t="n">
        <f aca="false">D731-C731</f>
        <v>2</v>
      </c>
      <c r="G731" s="22" t="n">
        <v>3853.5</v>
      </c>
      <c r="H731" s="1" t="n">
        <f aca="false">G731*F731</f>
        <v>7707</v>
      </c>
      <c r="I731" s="13" t="s">
        <v>2000</v>
      </c>
      <c r="J731" s="14" t="n">
        <v>7707</v>
      </c>
      <c r="K731" s="1" t="n">
        <f aca="false">H731-J731</f>
        <v>0</v>
      </c>
      <c r="L731" s="1"/>
      <c r="M731" s="0"/>
      <c r="N731" s="0"/>
      <c r="O731" s="0"/>
      <c r="P731" s="0"/>
      <c r="Q731" s="0"/>
      <c r="R731" s="0"/>
      <c r="S731" s="0"/>
      <c r="T731" s="0"/>
      <c r="U731" s="0"/>
      <c r="V731" s="0"/>
      <c r="AMI731" s="0"/>
      <c r="AMJ731" s="0"/>
    </row>
    <row r="732" customFormat="false" ht="15.9" hidden="false" customHeight="false" outlineLevel="0" collapsed="false">
      <c r="A732" s="1" t="s">
        <v>2001</v>
      </c>
      <c r="B732" s="1" t="s">
        <v>2002</v>
      </c>
      <c r="C732" s="1" t="s">
        <v>47</v>
      </c>
      <c r="D732" s="1" t="s">
        <v>142</v>
      </c>
      <c r="E732" s="1" t="n">
        <v>7282.5</v>
      </c>
      <c r="F732" s="1" t="n">
        <f aca="false">D732-C732</f>
        <v>1</v>
      </c>
      <c r="G732" s="22" t="n">
        <v>3853.5</v>
      </c>
      <c r="H732" s="1" t="n">
        <f aca="false">G732*F732</f>
        <v>3853.5</v>
      </c>
      <c r="I732" s="13" t="s">
        <v>2003</v>
      </c>
      <c r="J732" s="14" t="n">
        <v>3853.5</v>
      </c>
      <c r="K732" s="1" t="n">
        <f aca="false">H732-J732</f>
        <v>0</v>
      </c>
      <c r="L732" s="0"/>
    </row>
    <row r="733" s="12" customFormat="true" ht="29.85" hidden="false" customHeight="false" outlineLevel="0" collapsed="false">
      <c r="A733" s="19" t="s">
        <v>2004</v>
      </c>
      <c r="B733" s="11" t="s">
        <v>2005</v>
      </c>
      <c r="C733" s="11" t="s">
        <v>39</v>
      </c>
      <c r="D733" s="11" t="s">
        <v>150</v>
      </c>
      <c r="E733" s="11" t="n">
        <v>128108.75</v>
      </c>
      <c r="F733" s="11" t="n">
        <f aca="false">D733-C733</f>
        <v>11</v>
      </c>
      <c r="G733" s="8" t="n">
        <v>3853.5</v>
      </c>
      <c r="H733" s="11" t="n">
        <f aca="false">(G733*F733)*2</f>
        <v>84777</v>
      </c>
      <c r="I733" s="9" t="s">
        <v>2006</v>
      </c>
      <c r="J733" s="10" t="n">
        <v>42388.5</v>
      </c>
      <c r="K733" s="11" t="n">
        <f aca="false">H733-J733-J734</f>
        <v>0</v>
      </c>
      <c r="L733" s="11"/>
    </row>
    <row r="734" s="12" customFormat="true" ht="29.85" hidden="false" customHeight="false" outlineLevel="0" collapsed="false">
      <c r="A734" s="19"/>
      <c r="B734" s="11"/>
      <c r="C734" s="11"/>
      <c r="D734" s="11"/>
      <c r="E734" s="11"/>
      <c r="F734" s="11"/>
      <c r="G734" s="8"/>
      <c r="H734" s="11"/>
      <c r="I734" s="9" t="s">
        <v>2007</v>
      </c>
      <c r="J734" s="10" t="n">
        <v>42388.5</v>
      </c>
      <c r="K734" s="11" t="n">
        <v>0</v>
      </c>
      <c r="L734" s="11"/>
    </row>
    <row r="735" s="12" customFormat="true" ht="29.85" hidden="false" customHeight="false" outlineLevel="0" collapsed="false">
      <c r="A735" s="19" t="s">
        <v>2008</v>
      </c>
      <c r="B735" s="11" t="s">
        <v>2009</v>
      </c>
      <c r="C735" s="11" t="s">
        <v>1756</v>
      </c>
      <c r="D735" s="11" t="s">
        <v>28</v>
      </c>
      <c r="E735" s="11" t="n">
        <v>52242</v>
      </c>
      <c r="F735" s="11" t="n">
        <v>1</v>
      </c>
      <c r="G735" s="8" t="n">
        <v>3853.5</v>
      </c>
      <c r="H735" s="11" t="n">
        <f aca="false">(G735*F735)*2</f>
        <v>7707</v>
      </c>
      <c r="I735" s="9" t="s">
        <v>2010</v>
      </c>
      <c r="J735" s="10" t="n">
        <v>3853.5</v>
      </c>
      <c r="K735" s="11" t="n">
        <f aca="false">H735+H736-J735-J736-J737</f>
        <v>-500</v>
      </c>
      <c r="L735" s="11"/>
    </row>
    <row r="736" s="12" customFormat="true" ht="29.85" hidden="false" customHeight="false" outlineLevel="0" collapsed="false">
      <c r="A736" s="19"/>
      <c r="B736" s="11"/>
      <c r="C736" s="11"/>
      <c r="D736" s="11"/>
      <c r="E736" s="11"/>
      <c r="F736" s="11" t="n">
        <v>5</v>
      </c>
      <c r="G736" s="8" t="n">
        <v>5000</v>
      </c>
      <c r="H736" s="11" t="n">
        <f aca="false">(G736*F736)*2</f>
        <v>50000</v>
      </c>
      <c r="I736" s="9" t="s">
        <v>2011</v>
      </c>
      <c r="J736" s="10" t="n">
        <v>50500</v>
      </c>
      <c r="K736" s="11" t="n">
        <v>0</v>
      </c>
      <c r="L736" s="11"/>
    </row>
    <row r="737" s="54" customFormat="true" ht="29.85" hidden="false" customHeight="false" outlineLevel="0" collapsed="false">
      <c r="A737" s="19"/>
      <c r="B737" s="51"/>
      <c r="C737" s="51"/>
      <c r="D737" s="51"/>
      <c r="E737" s="51"/>
      <c r="F737" s="51"/>
      <c r="G737" s="51"/>
      <c r="H737" s="51"/>
      <c r="I737" s="20" t="s">
        <v>2012</v>
      </c>
      <c r="J737" s="21" t="n">
        <v>3853.5</v>
      </c>
      <c r="K737" s="42" t="n">
        <v>0</v>
      </c>
      <c r="L737" s="51"/>
      <c r="AMI737" s="12"/>
      <c r="AMJ737" s="12"/>
    </row>
    <row r="738" customFormat="false" ht="30.8" hidden="false" customHeight="false" outlineLevel="0" collapsed="false">
      <c r="A738" s="1" t="s">
        <v>2013</v>
      </c>
      <c r="B738" s="1" t="s">
        <v>2014</v>
      </c>
      <c r="C738" s="1" t="s">
        <v>142</v>
      </c>
      <c r="D738" s="1" t="s">
        <v>63</v>
      </c>
      <c r="E738" s="1" t="n">
        <v>9865</v>
      </c>
      <c r="F738" s="1" t="n">
        <f aca="false">D738-C738</f>
        <v>2</v>
      </c>
      <c r="G738" s="22" t="n">
        <v>3853.5</v>
      </c>
      <c r="H738" s="1" t="n">
        <f aca="false">G738*F738</f>
        <v>7707</v>
      </c>
      <c r="I738" s="13" t="s">
        <v>2015</v>
      </c>
      <c r="J738" s="14" t="n">
        <v>7707</v>
      </c>
      <c r="K738" s="1" t="n">
        <f aca="false">H738-J738</f>
        <v>0</v>
      </c>
      <c r="L738" s="0"/>
    </row>
    <row r="739" s="12" customFormat="true" ht="29.85" hidden="false" customHeight="false" outlineLevel="0" collapsed="false">
      <c r="A739" s="19" t="s">
        <v>2016</v>
      </c>
      <c r="B739" s="11" t="s">
        <v>2017</v>
      </c>
      <c r="C739" s="11" t="s">
        <v>47</v>
      </c>
      <c r="D739" s="11" t="s">
        <v>24</v>
      </c>
      <c r="E739" s="11" t="n">
        <v>61612.5</v>
      </c>
      <c r="F739" s="11" t="n">
        <f aca="false">D739-C739</f>
        <v>5</v>
      </c>
      <c r="G739" s="8" t="n">
        <f aca="false">3853.5*2</f>
        <v>7707</v>
      </c>
      <c r="H739" s="11" t="n">
        <f aca="false">G739*F739</f>
        <v>38535</v>
      </c>
      <c r="I739" s="9" t="s">
        <v>2018</v>
      </c>
      <c r="J739" s="10" t="n">
        <v>19267.5</v>
      </c>
      <c r="K739" s="11" t="n">
        <f aca="false">H739-J739-J740</f>
        <v>0</v>
      </c>
      <c r="L739" s="11"/>
    </row>
    <row r="740" customFormat="false" ht="29.85" hidden="false" customHeight="false" outlineLevel="0" collapsed="false">
      <c r="A740" s="19"/>
      <c r="B740" s="11"/>
      <c r="C740" s="11"/>
      <c r="D740" s="11"/>
      <c r="E740" s="11"/>
      <c r="F740" s="11"/>
      <c r="G740" s="8"/>
      <c r="H740" s="11"/>
      <c r="I740" s="20" t="s">
        <v>2019</v>
      </c>
      <c r="J740" s="21" t="n">
        <v>19267.5</v>
      </c>
      <c r="K740" s="11" t="n">
        <v>0</v>
      </c>
      <c r="L740" s="11"/>
    </row>
    <row r="741" customFormat="false" ht="30.8" hidden="false" customHeight="false" outlineLevel="0" collapsed="false">
      <c r="A741" s="22" t="s">
        <v>2020</v>
      </c>
      <c r="B741" s="22" t="s">
        <v>2021</v>
      </c>
      <c r="C741" s="22" t="s">
        <v>146</v>
      </c>
      <c r="D741" s="22" t="s">
        <v>58</v>
      </c>
      <c r="E741" s="22" t="n">
        <v>12215</v>
      </c>
      <c r="F741" s="22" t="n">
        <f aca="false">D741-C741</f>
        <v>2</v>
      </c>
      <c r="G741" s="22" t="n">
        <v>3853.5</v>
      </c>
      <c r="H741" s="22" t="n">
        <f aca="false">G741*F741</f>
        <v>7707</v>
      </c>
      <c r="I741" s="13" t="s">
        <v>2022</v>
      </c>
      <c r="J741" s="14" t="n">
        <v>7707</v>
      </c>
      <c r="K741" s="22" t="n">
        <f aca="false">H741-J741</f>
        <v>0</v>
      </c>
      <c r="L741" s="0"/>
    </row>
    <row r="742" s="23" customFormat="true" ht="30.8" hidden="false" customHeight="false" outlineLevel="0" collapsed="false">
      <c r="A742" s="1" t="s">
        <v>2023</v>
      </c>
      <c r="B742" s="1" t="s">
        <v>2024</v>
      </c>
      <c r="C742" s="1" t="s">
        <v>146</v>
      </c>
      <c r="D742" s="1" t="s">
        <v>58</v>
      </c>
      <c r="E742" s="1" t="n">
        <v>12215</v>
      </c>
      <c r="F742" s="1" t="n">
        <f aca="false">D742-C742</f>
        <v>2</v>
      </c>
      <c r="G742" s="22" t="n">
        <v>3853.5</v>
      </c>
      <c r="H742" s="1" t="n">
        <f aca="false">G742*F742</f>
        <v>7707</v>
      </c>
      <c r="I742" s="13" t="s">
        <v>2025</v>
      </c>
      <c r="J742" s="14" t="n">
        <v>7707</v>
      </c>
      <c r="K742" s="22" t="n">
        <f aca="false">H742-J742</f>
        <v>0</v>
      </c>
      <c r="L742" s="1"/>
      <c r="M742" s="0"/>
      <c r="N742" s="0"/>
      <c r="O742" s="0"/>
      <c r="P742" s="0"/>
      <c r="Q742" s="0"/>
      <c r="R742" s="0"/>
      <c r="S742" s="0"/>
      <c r="T742" s="0"/>
      <c r="U742" s="0"/>
      <c r="V742" s="0"/>
      <c r="AMI742" s="0"/>
      <c r="AMJ742" s="0"/>
    </row>
    <row r="743" s="23" customFormat="true" ht="30.8" hidden="false" customHeight="false" outlineLevel="0" collapsed="false">
      <c r="A743" s="1" t="s">
        <v>2026</v>
      </c>
      <c r="B743" s="1" t="s">
        <v>2027</v>
      </c>
      <c r="C743" s="1" t="s">
        <v>20</v>
      </c>
      <c r="D743" s="1" t="s">
        <v>180</v>
      </c>
      <c r="E743" s="1" t="n">
        <v>4932.5</v>
      </c>
      <c r="F743" s="1" t="n">
        <f aca="false">D743-C743</f>
        <v>1</v>
      </c>
      <c r="G743" s="22" t="n">
        <v>3853.5</v>
      </c>
      <c r="H743" s="1" t="n">
        <f aca="false">G743*F743</f>
        <v>3853.5</v>
      </c>
      <c r="I743" s="13" t="s">
        <v>2028</v>
      </c>
      <c r="J743" s="14" t="n">
        <v>3853.5</v>
      </c>
      <c r="K743" s="22" t="n">
        <f aca="false">H743-J743</f>
        <v>0</v>
      </c>
      <c r="L743" s="1"/>
      <c r="M743" s="0"/>
      <c r="N743" s="0"/>
      <c r="O743" s="0"/>
      <c r="P743" s="0"/>
      <c r="Q743" s="0"/>
      <c r="R743" s="0"/>
      <c r="S743" s="0"/>
      <c r="T743" s="0"/>
      <c r="U743" s="0"/>
      <c r="V743" s="0"/>
      <c r="AMI743" s="0"/>
      <c r="AMJ743" s="0"/>
    </row>
    <row r="744" customFormat="false" ht="30.8" hidden="false" customHeight="false" outlineLevel="0" collapsed="false">
      <c r="A744" s="1" t="s">
        <v>2029</v>
      </c>
      <c r="B744" s="1" t="s">
        <v>2030</v>
      </c>
      <c r="C744" s="1" t="s">
        <v>34</v>
      </c>
      <c r="D744" s="1" t="s">
        <v>19</v>
      </c>
      <c r="E744" s="1" t="n">
        <v>4932.5</v>
      </c>
      <c r="F744" s="1" t="n">
        <f aca="false">D744-C744</f>
        <v>1</v>
      </c>
      <c r="G744" s="22" t="n">
        <v>3853.5</v>
      </c>
      <c r="H744" s="1" t="n">
        <f aca="false">G744*F744</f>
        <v>3853.5</v>
      </c>
      <c r="I744" s="13" t="s">
        <v>2031</v>
      </c>
      <c r="J744" s="14" t="n">
        <v>3853.5</v>
      </c>
      <c r="K744" s="22" t="n">
        <f aca="false">H744-J744</f>
        <v>0</v>
      </c>
      <c r="L744" s="0"/>
    </row>
    <row r="745" s="12" customFormat="true" ht="15.85" hidden="false" customHeight="false" outlineLevel="0" collapsed="false">
      <c r="A745" s="19" t="s">
        <v>2032</v>
      </c>
      <c r="B745" s="11" t="s">
        <v>2033</v>
      </c>
      <c r="C745" s="11" t="s">
        <v>74</v>
      </c>
      <c r="D745" s="11" t="s">
        <v>75</v>
      </c>
      <c r="E745" s="11" t="n">
        <v>19730</v>
      </c>
      <c r="F745" s="11" t="n">
        <f aca="false">D745-C745</f>
        <v>2</v>
      </c>
      <c r="G745" s="8" t="n">
        <v>3853.5</v>
      </c>
      <c r="H745" s="11" t="n">
        <f aca="false">(G745*F745)*2</f>
        <v>15414</v>
      </c>
      <c r="I745" s="9" t="s">
        <v>2034</v>
      </c>
      <c r="J745" s="10" t="n">
        <v>7707</v>
      </c>
      <c r="K745" s="11" t="n">
        <f aca="false">H745-J745-J746</f>
        <v>0</v>
      </c>
      <c r="L745" s="11"/>
    </row>
    <row r="746" s="12" customFormat="true" ht="29.85" hidden="false" customHeight="false" outlineLevel="0" collapsed="false">
      <c r="A746" s="19"/>
      <c r="B746" s="11"/>
      <c r="C746" s="11"/>
      <c r="D746" s="11"/>
      <c r="E746" s="11"/>
      <c r="F746" s="11"/>
      <c r="G746" s="8"/>
      <c r="H746" s="11"/>
      <c r="I746" s="9" t="s">
        <v>2035</v>
      </c>
      <c r="J746" s="10" t="n">
        <v>7707</v>
      </c>
      <c r="K746" s="11" t="n">
        <v>0</v>
      </c>
      <c r="L746" s="11"/>
    </row>
    <row r="747" s="23" customFormat="true" ht="30.8" hidden="false" customHeight="false" outlineLevel="0" collapsed="false">
      <c r="A747" s="1" t="s">
        <v>2036</v>
      </c>
      <c r="B747" s="1" t="s">
        <v>2037</v>
      </c>
      <c r="C747" s="1" t="s">
        <v>29</v>
      </c>
      <c r="D747" s="1" t="s">
        <v>34</v>
      </c>
      <c r="E747" s="1" t="n">
        <v>28787.5</v>
      </c>
      <c r="F747" s="1" t="n">
        <f aca="false">D747-C747</f>
        <v>5</v>
      </c>
      <c r="G747" s="22" t="n">
        <v>3853.5</v>
      </c>
      <c r="H747" s="1" t="n">
        <f aca="false">G747*F747</f>
        <v>19267.5</v>
      </c>
      <c r="I747" s="13" t="s">
        <v>2038</v>
      </c>
      <c r="J747" s="14" t="n">
        <v>19267.5</v>
      </c>
      <c r="K747" s="1" t="n">
        <f aca="false">H747-J747</f>
        <v>0</v>
      </c>
      <c r="L747" s="1"/>
      <c r="M747" s="0"/>
      <c r="N747" s="0"/>
      <c r="O747" s="0"/>
      <c r="P747" s="0"/>
      <c r="Q747" s="0"/>
      <c r="R747" s="0"/>
      <c r="S747" s="0"/>
      <c r="T747" s="0"/>
      <c r="U747" s="0"/>
      <c r="V747" s="0"/>
      <c r="AMI747" s="0"/>
      <c r="AMJ747" s="0"/>
    </row>
    <row r="748" customFormat="false" ht="15.9" hidden="false" customHeight="false" outlineLevel="0" collapsed="false">
      <c r="A748" s="22" t="s">
        <v>2039</v>
      </c>
      <c r="B748" s="22" t="s">
        <v>2040</v>
      </c>
      <c r="C748" s="22" t="s">
        <v>112</v>
      </c>
      <c r="D748" s="22" t="s">
        <v>20</v>
      </c>
      <c r="E748" s="22" t="n">
        <v>11545</v>
      </c>
      <c r="F748" s="22" t="n">
        <f aca="false">D748-C748</f>
        <v>2</v>
      </c>
      <c r="G748" s="22" t="n">
        <v>4693.5</v>
      </c>
      <c r="H748" s="22" t="n">
        <f aca="false">G748*F748</f>
        <v>9387</v>
      </c>
      <c r="I748" s="13" t="s">
        <v>2041</v>
      </c>
      <c r="J748" s="14" t="n">
        <v>9387</v>
      </c>
      <c r="K748" s="1" t="n">
        <f aca="false">H748-J748</f>
        <v>0</v>
      </c>
      <c r="L748" s="0"/>
    </row>
    <row r="749" s="23" customFormat="true" ht="15.9" hidden="false" customHeight="false" outlineLevel="0" collapsed="false">
      <c r="A749" s="1" t="s">
        <v>2042</v>
      </c>
      <c r="B749" s="1" t="s">
        <v>2043</v>
      </c>
      <c r="C749" s="1" t="s">
        <v>14</v>
      </c>
      <c r="D749" s="1" t="s">
        <v>180</v>
      </c>
      <c r="E749" s="1" t="n">
        <v>12215</v>
      </c>
      <c r="F749" s="1" t="n">
        <f aca="false">D749-C749</f>
        <v>2</v>
      </c>
      <c r="G749" s="22" t="n">
        <v>3853.5</v>
      </c>
      <c r="H749" s="1" t="n">
        <f aca="false">G749*F749</f>
        <v>7707</v>
      </c>
      <c r="I749" s="13" t="s">
        <v>2044</v>
      </c>
      <c r="J749" s="14" t="n">
        <v>7707</v>
      </c>
      <c r="K749" s="1" t="n">
        <f aca="false">H749-J749</f>
        <v>0</v>
      </c>
      <c r="L749" s="1"/>
      <c r="M749" s="0"/>
      <c r="N749" s="0"/>
      <c r="O749" s="0"/>
      <c r="P749" s="0"/>
      <c r="Q749" s="0"/>
      <c r="R749" s="0"/>
      <c r="S749" s="0"/>
      <c r="T749" s="0"/>
      <c r="U749" s="0"/>
      <c r="V749" s="0"/>
      <c r="AMI749" s="0"/>
      <c r="AMJ749" s="0"/>
    </row>
    <row r="750" s="12" customFormat="true" ht="29.85" hidden="false" customHeight="false" outlineLevel="0" collapsed="false">
      <c r="A750" s="19" t="s">
        <v>2045</v>
      </c>
      <c r="B750" s="11" t="s">
        <v>2046</v>
      </c>
      <c r="C750" s="11" t="s">
        <v>166</v>
      </c>
      <c r="D750" s="11" t="s">
        <v>29</v>
      </c>
      <c r="E750" s="11" t="n">
        <v>31420</v>
      </c>
      <c r="F750" s="11" t="n">
        <v>4</v>
      </c>
      <c r="G750" s="8" t="n">
        <v>4470</v>
      </c>
      <c r="H750" s="11" t="n">
        <f aca="false">G750*F750</f>
        <v>17880</v>
      </c>
      <c r="I750" s="9" t="s">
        <v>2047</v>
      </c>
      <c r="J750" s="10" t="n">
        <v>17880</v>
      </c>
      <c r="K750" s="11" t="n">
        <f aca="false">H750+H751-J750-J751</f>
        <v>0</v>
      </c>
      <c r="L750" s="11"/>
    </row>
    <row r="751" s="12" customFormat="true" ht="29.85" hidden="false" customHeight="false" outlineLevel="0" collapsed="false">
      <c r="A751" s="19"/>
      <c r="B751" s="11"/>
      <c r="C751" s="11"/>
      <c r="D751" s="11"/>
      <c r="E751" s="11"/>
      <c r="F751" s="11" t="n">
        <v>1</v>
      </c>
      <c r="G751" s="8" t="n">
        <v>6000</v>
      </c>
      <c r="H751" s="11" t="n">
        <f aca="false">(G751*F751)+600+1100</f>
        <v>7700</v>
      </c>
      <c r="I751" s="9" t="s">
        <v>2048</v>
      </c>
      <c r="J751" s="10" t="n">
        <v>7700</v>
      </c>
      <c r="K751" s="11" t="n">
        <v>0</v>
      </c>
      <c r="L751" s="11"/>
    </row>
    <row r="752" customFormat="false" ht="30.8" hidden="false" customHeight="false" outlineLevel="0" collapsed="false">
      <c r="A752" s="22" t="s">
        <v>2049</v>
      </c>
      <c r="B752" s="22" t="s">
        <v>2050</v>
      </c>
      <c r="C752" s="22" t="s">
        <v>35</v>
      </c>
      <c r="D752" s="22" t="s">
        <v>13</v>
      </c>
      <c r="E752" s="22" t="n">
        <v>9865</v>
      </c>
      <c r="F752" s="22" t="n">
        <f aca="false">D752-C752</f>
        <v>2</v>
      </c>
      <c r="G752" s="22" t="n">
        <v>3853.5</v>
      </c>
      <c r="H752" s="22" t="n">
        <f aca="false">G752*F752</f>
        <v>7707</v>
      </c>
      <c r="I752" s="13" t="s">
        <v>2051</v>
      </c>
      <c r="J752" s="14" t="n">
        <v>7707</v>
      </c>
      <c r="K752" s="22" t="n">
        <f aca="false">H752-J752</f>
        <v>0</v>
      </c>
      <c r="L752" s="0"/>
    </row>
    <row r="753" s="23" customFormat="true" ht="30.8" hidden="false" customHeight="false" outlineLevel="0" collapsed="false">
      <c r="A753" s="1" t="s">
        <v>2052</v>
      </c>
      <c r="B753" s="1" t="s">
        <v>2053</v>
      </c>
      <c r="C753" s="1" t="s">
        <v>47</v>
      </c>
      <c r="D753" s="1" t="s">
        <v>75</v>
      </c>
      <c r="E753" s="1" t="n">
        <v>32895</v>
      </c>
      <c r="F753" s="1" t="n">
        <f aca="false">D753-C753</f>
        <v>6</v>
      </c>
      <c r="G753" s="22" t="n">
        <v>3853.5</v>
      </c>
      <c r="H753" s="1" t="n">
        <f aca="false">G753*F753</f>
        <v>23121</v>
      </c>
      <c r="I753" s="13" t="s">
        <v>2054</v>
      </c>
      <c r="J753" s="14" t="n">
        <v>23121</v>
      </c>
      <c r="K753" s="22" t="n">
        <f aca="false">H753-J753</f>
        <v>0</v>
      </c>
      <c r="L753" s="1"/>
      <c r="M753" s="0"/>
      <c r="N753" s="0"/>
      <c r="O753" s="0"/>
      <c r="P753" s="0"/>
      <c r="Q753" s="0"/>
      <c r="R753" s="0"/>
      <c r="S753" s="0"/>
      <c r="T753" s="0"/>
      <c r="U753" s="0"/>
      <c r="V753" s="0"/>
      <c r="AMI753" s="0"/>
      <c r="AMJ753" s="0"/>
    </row>
    <row r="754" customFormat="false" ht="15.9" hidden="false" customHeight="false" outlineLevel="0" collapsed="false">
      <c r="A754" s="22" t="s">
        <v>2055</v>
      </c>
      <c r="B754" s="22" t="s">
        <v>2056</v>
      </c>
      <c r="C754" s="22" t="s">
        <v>119</v>
      </c>
      <c r="D754" s="22" t="s">
        <v>39</v>
      </c>
      <c r="E754" s="22" t="n">
        <v>20711.25</v>
      </c>
      <c r="F754" s="22" t="n">
        <f aca="false">D754-C754</f>
        <v>3</v>
      </c>
      <c r="G754" s="22" t="n">
        <v>3853.5</v>
      </c>
      <c r="H754" s="22" t="n">
        <f aca="false">G754*F754</f>
        <v>11560.5</v>
      </c>
      <c r="I754" s="13" t="s">
        <v>2057</v>
      </c>
      <c r="J754" s="14" t="n">
        <v>11560.5</v>
      </c>
      <c r="K754" s="22" t="n">
        <f aca="false">H754-J754</f>
        <v>0</v>
      </c>
      <c r="L754" s="0"/>
    </row>
    <row r="755" customFormat="false" ht="30.8" hidden="false" customHeight="false" outlineLevel="0" collapsed="false">
      <c r="A755" s="1" t="s">
        <v>2058</v>
      </c>
      <c r="B755" s="1" t="s">
        <v>2059</v>
      </c>
      <c r="C755" s="1" t="s">
        <v>34</v>
      </c>
      <c r="D755" s="1" t="s">
        <v>119</v>
      </c>
      <c r="E755" s="1" t="n">
        <v>19730</v>
      </c>
      <c r="F755" s="1" t="n">
        <f aca="false">D755-C755</f>
        <v>4</v>
      </c>
      <c r="G755" s="22" t="n">
        <v>3853.5</v>
      </c>
      <c r="H755" s="1" t="n">
        <f aca="false">G755*F755</f>
        <v>15414</v>
      </c>
      <c r="I755" s="13" t="s">
        <v>2060</v>
      </c>
      <c r="J755" s="14" t="n">
        <v>15414</v>
      </c>
      <c r="K755" s="22" t="n">
        <f aca="false">H755-J755</f>
        <v>0</v>
      </c>
      <c r="L755" s="0"/>
    </row>
    <row r="756" customFormat="false" ht="15.9" hidden="false" customHeight="false" outlineLevel="0" collapsed="false">
      <c r="A756" s="1" t="s">
        <v>2061</v>
      </c>
      <c r="B756" s="1" t="s">
        <v>2062</v>
      </c>
      <c r="C756" s="1" t="s">
        <v>67</v>
      </c>
      <c r="D756" s="1" t="s">
        <v>39</v>
      </c>
      <c r="E756" s="1" t="n">
        <v>9865</v>
      </c>
      <c r="F756" s="1" t="n">
        <f aca="false">D756-C756</f>
        <v>2</v>
      </c>
      <c r="G756" s="22" t="n">
        <v>3853.5</v>
      </c>
      <c r="H756" s="1" t="n">
        <f aca="false">G756*F756</f>
        <v>7707</v>
      </c>
      <c r="I756" s="13" t="s">
        <v>2063</v>
      </c>
      <c r="J756" s="14" t="n">
        <v>7707</v>
      </c>
      <c r="K756" s="22" t="n">
        <f aca="false">H756-J756</f>
        <v>0</v>
      </c>
      <c r="L756" s="0"/>
    </row>
    <row r="757" s="18" customFormat="true" ht="29.85" hidden="false" customHeight="false" outlineLevel="0" collapsed="false">
      <c r="A757" s="15" t="s">
        <v>2064</v>
      </c>
      <c r="B757" s="15" t="s">
        <v>2065</v>
      </c>
      <c r="C757" s="15" t="s">
        <v>24</v>
      </c>
      <c r="D757" s="15" t="s">
        <v>93</v>
      </c>
      <c r="E757" s="15" t="n">
        <v>35212.5</v>
      </c>
      <c r="F757" s="15" t="n">
        <f aca="false">D757-C757</f>
        <v>5</v>
      </c>
      <c r="G757" s="15" t="n">
        <v>3670</v>
      </c>
      <c r="H757" s="15" t="n">
        <f aca="false">G757*F757</f>
        <v>18350</v>
      </c>
      <c r="I757" s="16" t="s">
        <v>2066</v>
      </c>
      <c r="J757" s="17" t="n">
        <v>18350</v>
      </c>
      <c r="K757" s="15" t="n">
        <f aca="false">H757-J757</f>
        <v>0</v>
      </c>
    </row>
    <row r="758" s="23" customFormat="true" ht="30.8" hidden="false" customHeight="false" outlineLevel="0" collapsed="false">
      <c r="A758" s="1" t="s">
        <v>2067</v>
      </c>
      <c r="B758" s="1" t="s">
        <v>2068</v>
      </c>
      <c r="C758" s="1" t="s">
        <v>142</v>
      </c>
      <c r="D758" s="1" t="s">
        <v>24</v>
      </c>
      <c r="E758" s="1" t="n">
        <v>24430</v>
      </c>
      <c r="F758" s="1" t="n">
        <f aca="false">D758-C758</f>
        <v>4</v>
      </c>
      <c r="G758" s="22" t="n">
        <v>3853.5</v>
      </c>
      <c r="H758" s="1" t="n">
        <f aca="false">G758*F758</f>
        <v>15414</v>
      </c>
      <c r="I758" s="13" t="s">
        <v>2069</v>
      </c>
      <c r="J758" s="14" t="n">
        <v>15414</v>
      </c>
      <c r="K758" s="22" t="n">
        <f aca="false">H758-J758</f>
        <v>0</v>
      </c>
      <c r="L758" s="1"/>
      <c r="M758" s="0"/>
      <c r="N758" s="0"/>
      <c r="O758" s="0"/>
      <c r="P758" s="0"/>
      <c r="Q758" s="0"/>
      <c r="R758" s="0"/>
      <c r="S758" s="0"/>
      <c r="T758" s="0"/>
      <c r="U758" s="0"/>
      <c r="V758" s="0"/>
      <c r="AMI758" s="0"/>
      <c r="AMJ758" s="0"/>
    </row>
    <row r="759" customFormat="false" ht="30.8" hidden="false" customHeight="false" outlineLevel="0" collapsed="false">
      <c r="A759" s="22" t="s">
        <v>2070</v>
      </c>
      <c r="B759" s="22" t="s">
        <v>2071</v>
      </c>
      <c r="C759" s="22" t="s">
        <v>133</v>
      </c>
      <c r="D759" s="22" t="s">
        <v>51</v>
      </c>
      <c r="E759" s="22" t="n">
        <v>9865</v>
      </c>
      <c r="F759" s="22" t="n">
        <f aca="false">D759-C759</f>
        <v>2</v>
      </c>
      <c r="G759" s="22" t="n">
        <v>3853.5</v>
      </c>
      <c r="H759" s="22" t="n">
        <f aca="false">G759*F759</f>
        <v>7707</v>
      </c>
      <c r="I759" s="13" t="s">
        <v>2072</v>
      </c>
      <c r="J759" s="14" t="n">
        <v>7707</v>
      </c>
      <c r="K759" s="22" t="n">
        <f aca="false">H759-J759</f>
        <v>0</v>
      </c>
      <c r="L759" s="0"/>
    </row>
    <row r="760" s="12" customFormat="true" ht="29.85" hidden="false" customHeight="false" outlineLevel="0" collapsed="false">
      <c r="A760" s="19" t="s">
        <v>2073</v>
      </c>
      <c r="B760" s="11" t="s">
        <v>2074</v>
      </c>
      <c r="C760" s="11" t="s">
        <v>166</v>
      </c>
      <c r="D760" s="11" t="s">
        <v>47</v>
      </c>
      <c r="E760" s="11" t="n">
        <v>17280</v>
      </c>
      <c r="F760" s="11" t="n">
        <v>2</v>
      </c>
      <c r="G760" s="8" t="n">
        <v>3670</v>
      </c>
      <c r="H760" s="11" t="n">
        <f aca="false">G760*F760</f>
        <v>7340</v>
      </c>
      <c r="I760" s="9" t="s">
        <v>2075</v>
      </c>
      <c r="J760" s="10" t="n">
        <v>7200</v>
      </c>
      <c r="K760" s="11" t="n">
        <f aca="false">H760+H761-J760-J761</f>
        <v>0</v>
      </c>
      <c r="L760" s="11"/>
    </row>
    <row r="761" customFormat="false" ht="29.85" hidden="false" customHeight="false" outlineLevel="0" collapsed="false">
      <c r="A761" s="19"/>
      <c r="B761" s="11"/>
      <c r="C761" s="11"/>
      <c r="D761" s="11"/>
      <c r="E761" s="11"/>
      <c r="F761" s="11" t="n">
        <v>1</v>
      </c>
      <c r="G761" s="8" t="n">
        <v>5000</v>
      </c>
      <c r="H761" s="11" t="n">
        <f aca="false">(G761*F761)+1100*2</f>
        <v>7200</v>
      </c>
      <c r="I761" s="20" t="s">
        <v>2076</v>
      </c>
      <c r="J761" s="21" t="n">
        <v>7340</v>
      </c>
      <c r="K761" s="11" t="n">
        <v>0</v>
      </c>
      <c r="L761" s="11"/>
    </row>
    <row r="762" customFormat="false" ht="30.8" hidden="false" customHeight="false" outlineLevel="0" collapsed="false">
      <c r="A762" s="1" t="s">
        <v>2077</v>
      </c>
      <c r="B762" s="1" t="s">
        <v>2078</v>
      </c>
      <c r="C762" s="1" t="s">
        <v>82</v>
      </c>
      <c r="D762" s="1" t="s">
        <v>86</v>
      </c>
      <c r="E762" s="1" t="n">
        <v>42752.5</v>
      </c>
      <c r="F762" s="1" t="n">
        <f aca="false">D762-C762</f>
        <v>7</v>
      </c>
      <c r="G762" s="22" t="n">
        <v>3853.5</v>
      </c>
      <c r="H762" s="1" t="n">
        <f aca="false">G762*F762</f>
        <v>26974.5</v>
      </c>
      <c r="I762" s="13" t="s">
        <v>2079</v>
      </c>
      <c r="J762" s="14" t="n">
        <v>26974.5</v>
      </c>
      <c r="K762" s="1" t="n">
        <f aca="false">H762-J762</f>
        <v>0</v>
      </c>
      <c r="L762" s="0"/>
    </row>
    <row r="763" customFormat="false" ht="15.9" hidden="false" customHeight="false" outlineLevel="0" collapsed="false">
      <c r="A763" s="22" t="s">
        <v>2080</v>
      </c>
      <c r="B763" s="22" t="s">
        <v>2081</v>
      </c>
      <c r="C763" s="22" t="s">
        <v>43</v>
      </c>
      <c r="D763" s="22" t="s">
        <v>28</v>
      </c>
      <c r="E763" s="22" t="n">
        <v>4932.5</v>
      </c>
      <c r="F763" s="22" t="n">
        <f aca="false">D763-C763</f>
        <v>1</v>
      </c>
      <c r="G763" s="22" t="n">
        <v>3853.5</v>
      </c>
      <c r="H763" s="22" t="n">
        <f aca="false">G763*F763</f>
        <v>3853.5</v>
      </c>
      <c r="I763" s="13" t="s">
        <v>2082</v>
      </c>
      <c r="J763" s="14" t="n">
        <v>3853.5</v>
      </c>
      <c r="K763" s="1" t="n">
        <f aca="false">H763-J763</f>
        <v>0</v>
      </c>
      <c r="L763" s="0"/>
    </row>
    <row r="764" s="23" customFormat="true" ht="30.8" hidden="false" customHeight="false" outlineLevel="0" collapsed="false">
      <c r="A764" s="1" t="s">
        <v>2083</v>
      </c>
      <c r="B764" s="1" t="s">
        <v>2084</v>
      </c>
      <c r="C764" s="1" t="s">
        <v>150</v>
      </c>
      <c r="D764" s="1" t="s">
        <v>59</v>
      </c>
      <c r="E764" s="1" t="n">
        <v>21847.5</v>
      </c>
      <c r="F764" s="1" t="n">
        <f aca="false">D764-C764</f>
        <v>3</v>
      </c>
      <c r="G764" s="22" t="n">
        <v>3853.5</v>
      </c>
      <c r="H764" s="1" t="n">
        <f aca="false">G764*F764</f>
        <v>11560.5</v>
      </c>
      <c r="I764" s="13" t="s">
        <v>2085</v>
      </c>
      <c r="J764" s="14" t="n">
        <v>11560.5</v>
      </c>
      <c r="K764" s="1" t="n">
        <f aca="false">H764-J764</f>
        <v>0</v>
      </c>
      <c r="L764" s="1"/>
      <c r="M764" s="0"/>
      <c r="N764" s="0"/>
      <c r="O764" s="0"/>
      <c r="P764" s="0"/>
      <c r="Q764" s="0"/>
      <c r="R764" s="0"/>
      <c r="S764" s="0"/>
      <c r="T764" s="0"/>
      <c r="U764" s="0"/>
      <c r="V764" s="0"/>
      <c r="AMI764" s="0"/>
      <c r="AMJ764" s="0"/>
    </row>
    <row r="765" customFormat="false" ht="30.8" hidden="false" customHeight="false" outlineLevel="0" collapsed="false">
      <c r="A765" s="1" t="s">
        <v>2086</v>
      </c>
      <c r="B765" s="1" t="s">
        <v>2087</v>
      </c>
      <c r="C765" s="1" t="s">
        <v>180</v>
      </c>
      <c r="D765" s="1" t="s">
        <v>150</v>
      </c>
      <c r="E765" s="1" t="n">
        <v>11545</v>
      </c>
      <c r="F765" s="1" t="n">
        <f aca="false">D765-C765</f>
        <v>2</v>
      </c>
      <c r="G765" s="22" t="n">
        <v>4693.5</v>
      </c>
      <c r="H765" s="1" t="n">
        <f aca="false">G765*F765</f>
        <v>9387</v>
      </c>
      <c r="I765" s="13" t="s">
        <v>2088</v>
      </c>
      <c r="J765" s="14" t="n">
        <v>9387</v>
      </c>
      <c r="K765" s="1" t="n">
        <f aca="false">H765-J765</f>
        <v>0</v>
      </c>
      <c r="L765" s="0"/>
    </row>
    <row r="766" customFormat="false" ht="30.8" hidden="false" customHeight="false" outlineLevel="0" collapsed="false">
      <c r="A766" s="1" t="s">
        <v>2089</v>
      </c>
      <c r="B766" s="1" t="s">
        <v>2087</v>
      </c>
      <c r="C766" s="1" t="s">
        <v>150</v>
      </c>
      <c r="D766" s="1" t="s">
        <v>58</v>
      </c>
      <c r="E766" s="1" t="n">
        <v>4932.5</v>
      </c>
      <c r="F766" s="1" t="n">
        <f aca="false">D766-C766</f>
        <v>1</v>
      </c>
      <c r="G766" s="22" t="n">
        <v>3853.5</v>
      </c>
      <c r="H766" s="1" t="n">
        <f aca="false">G766*F766</f>
        <v>3853.5</v>
      </c>
      <c r="I766" s="13" t="s">
        <v>2090</v>
      </c>
      <c r="J766" s="14" t="n">
        <v>3853.5</v>
      </c>
      <c r="K766" s="1" t="n">
        <f aca="false">H766-J766</f>
        <v>0</v>
      </c>
      <c r="L766" s="0"/>
    </row>
    <row r="767" customFormat="false" ht="30.8" hidden="false" customHeight="false" outlineLevel="0" collapsed="false">
      <c r="A767" s="1" t="s">
        <v>2091</v>
      </c>
      <c r="B767" s="1" t="s">
        <v>2092</v>
      </c>
      <c r="C767" s="1" t="s">
        <v>146</v>
      </c>
      <c r="D767" s="1" t="s">
        <v>58</v>
      </c>
      <c r="E767" s="1" t="n">
        <v>13645</v>
      </c>
      <c r="F767" s="1" t="n">
        <f aca="false">D767-C767</f>
        <v>2</v>
      </c>
      <c r="G767" s="22" t="n">
        <v>5743.5</v>
      </c>
      <c r="H767" s="1" t="n">
        <f aca="false">G767*F767</f>
        <v>11487</v>
      </c>
      <c r="I767" s="13" t="s">
        <v>2093</v>
      </c>
      <c r="J767" s="14" t="n">
        <v>11486.8</v>
      </c>
      <c r="K767" s="1" t="n">
        <f aca="false">H767-J767</f>
        <v>0.200000000000728</v>
      </c>
      <c r="L767" s="0"/>
    </row>
    <row r="768" customFormat="false" ht="30.8" hidden="false" customHeight="false" outlineLevel="0" collapsed="false">
      <c r="A768" s="1" t="s">
        <v>2094</v>
      </c>
      <c r="B768" s="1" t="s">
        <v>2095</v>
      </c>
      <c r="C768" s="1" t="s">
        <v>142</v>
      </c>
      <c r="D768" s="1" t="s">
        <v>24</v>
      </c>
      <c r="E768" s="1" t="n">
        <v>24430</v>
      </c>
      <c r="F768" s="1" t="n">
        <f aca="false">D768-C768</f>
        <v>4</v>
      </c>
      <c r="G768" s="22" t="n">
        <v>3853.5</v>
      </c>
      <c r="H768" s="1" t="n">
        <f aca="false">G768*F768</f>
        <v>15414</v>
      </c>
      <c r="I768" s="13" t="s">
        <v>2096</v>
      </c>
      <c r="J768" s="14" t="n">
        <v>15414</v>
      </c>
      <c r="K768" s="1" t="n">
        <f aca="false">H768-J768</f>
        <v>0</v>
      </c>
      <c r="L768" s="0"/>
    </row>
    <row r="769" s="12" customFormat="true" ht="29.85" hidden="false" customHeight="false" outlineLevel="0" collapsed="false">
      <c r="A769" s="19" t="s">
        <v>2097</v>
      </c>
      <c r="B769" s="11" t="s">
        <v>2098</v>
      </c>
      <c r="C769" s="11" t="s">
        <v>82</v>
      </c>
      <c r="D769" s="11" t="s">
        <v>35</v>
      </c>
      <c r="E769" s="11" t="n">
        <v>41000</v>
      </c>
      <c r="F769" s="11" t="n">
        <f aca="false">D769-C769</f>
        <v>4</v>
      </c>
      <c r="G769" s="8" t="n">
        <v>3853.5</v>
      </c>
      <c r="H769" s="11" t="n">
        <f aca="false">(G769*F769)*2</f>
        <v>30828</v>
      </c>
      <c r="I769" s="9" t="s">
        <v>2099</v>
      </c>
      <c r="J769" s="10" t="n">
        <v>15414</v>
      </c>
      <c r="K769" s="11" t="n">
        <f aca="false">H769-J769-J770</f>
        <v>0</v>
      </c>
      <c r="L769" s="11"/>
    </row>
    <row r="770" s="12" customFormat="true" ht="29.85" hidden="false" customHeight="false" outlineLevel="0" collapsed="false">
      <c r="A770" s="19"/>
      <c r="B770" s="11"/>
      <c r="C770" s="11"/>
      <c r="D770" s="11"/>
      <c r="E770" s="11"/>
      <c r="F770" s="11"/>
      <c r="G770" s="8"/>
      <c r="H770" s="11"/>
      <c r="I770" s="9" t="s">
        <v>2100</v>
      </c>
      <c r="J770" s="10" t="n">
        <v>15414</v>
      </c>
      <c r="K770" s="11" t="n">
        <v>0</v>
      </c>
      <c r="L770" s="11"/>
    </row>
    <row r="771" customFormat="false" ht="30.8" hidden="false" customHeight="false" outlineLevel="0" collapsed="false">
      <c r="A771" s="1" t="s">
        <v>2101</v>
      </c>
      <c r="B771" s="1" t="s">
        <v>2102</v>
      </c>
      <c r="C771" s="1" t="s">
        <v>180</v>
      </c>
      <c r="D771" s="1" t="s">
        <v>150</v>
      </c>
      <c r="E771" s="1" t="n">
        <v>9865</v>
      </c>
      <c r="F771" s="1" t="n">
        <f aca="false">D771-C771</f>
        <v>2</v>
      </c>
      <c r="G771" s="22" t="n">
        <v>3853.5</v>
      </c>
      <c r="H771" s="1" t="n">
        <f aca="false">G771*F771</f>
        <v>7707</v>
      </c>
      <c r="I771" s="13" t="s">
        <v>2103</v>
      </c>
      <c r="J771" s="14" t="n">
        <v>7707</v>
      </c>
      <c r="K771" s="1" t="n">
        <f aca="false">H771-J771</f>
        <v>0</v>
      </c>
      <c r="L771" s="0"/>
    </row>
    <row r="772" s="23" customFormat="true" ht="30.8" hidden="false" customHeight="false" outlineLevel="0" collapsed="false">
      <c r="A772" s="1" t="s">
        <v>2104</v>
      </c>
      <c r="B772" s="1" t="s">
        <v>2105</v>
      </c>
      <c r="C772" s="1" t="s">
        <v>51</v>
      </c>
      <c r="D772" s="1" t="s">
        <v>14</v>
      </c>
      <c r="E772" s="1" t="n">
        <v>12215</v>
      </c>
      <c r="F772" s="1" t="n">
        <f aca="false">D772-C772</f>
        <v>2</v>
      </c>
      <c r="G772" s="22" t="n">
        <v>3853.5</v>
      </c>
      <c r="H772" s="1" t="n">
        <f aca="false">G772*F772</f>
        <v>7707</v>
      </c>
      <c r="I772" s="13" t="s">
        <v>2106</v>
      </c>
      <c r="J772" s="14" t="n">
        <v>7707</v>
      </c>
      <c r="K772" s="1" t="n">
        <f aca="false">H772-J772</f>
        <v>0</v>
      </c>
      <c r="L772" s="1"/>
      <c r="M772" s="0"/>
      <c r="N772" s="0"/>
      <c r="O772" s="0"/>
      <c r="P772" s="0"/>
      <c r="Q772" s="0"/>
      <c r="R772" s="0"/>
      <c r="S772" s="0"/>
      <c r="T772" s="0"/>
      <c r="U772" s="0"/>
      <c r="V772" s="0"/>
      <c r="AMI772" s="0"/>
      <c r="AMJ772" s="0"/>
    </row>
    <row r="773" customFormat="false" ht="30.8" hidden="false" customHeight="false" outlineLevel="0" collapsed="false">
      <c r="A773" s="22" t="s">
        <v>2107</v>
      </c>
      <c r="B773" s="22" t="s">
        <v>2108</v>
      </c>
      <c r="C773" s="22" t="s">
        <v>180</v>
      </c>
      <c r="D773" s="22" t="s">
        <v>58</v>
      </c>
      <c r="E773" s="22" t="n">
        <v>20467.5</v>
      </c>
      <c r="F773" s="22" t="n">
        <f aca="false">D773-C773</f>
        <v>3</v>
      </c>
      <c r="G773" s="22" t="n">
        <v>5743.5</v>
      </c>
      <c r="H773" s="22" t="n">
        <f aca="false">G773*F773</f>
        <v>17230.5</v>
      </c>
      <c r="I773" s="13" t="s">
        <v>2109</v>
      </c>
      <c r="J773" s="14" t="n">
        <v>17230.2</v>
      </c>
      <c r="K773" s="1" t="n">
        <f aca="false">H773-J773</f>
        <v>0.299999999999272</v>
      </c>
      <c r="L773" s="22"/>
      <c r="M773" s="24"/>
      <c r="N773" s="24"/>
      <c r="O773" s="24"/>
      <c r="P773" s="24"/>
      <c r="Q773" s="24"/>
      <c r="R773" s="24"/>
      <c r="S773" s="24"/>
      <c r="T773" s="24"/>
      <c r="U773" s="24"/>
      <c r="V773" s="24"/>
    </row>
    <row r="774" customFormat="false" ht="30.8" hidden="false" customHeight="false" outlineLevel="0" collapsed="false">
      <c r="A774" s="22" t="s">
        <v>2110</v>
      </c>
      <c r="B774" s="22" t="s">
        <v>2111</v>
      </c>
      <c r="C774" s="22" t="s">
        <v>207</v>
      </c>
      <c r="D774" s="22" t="s">
        <v>14</v>
      </c>
      <c r="E774" s="22" t="n">
        <v>14797.5</v>
      </c>
      <c r="F774" s="22" t="n">
        <f aca="false">D774-C774</f>
        <v>3</v>
      </c>
      <c r="G774" s="22" t="n">
        <v>3853.5</v>
      </c>
      <c r="H774" s="22" t="n">
        <f aca="false">G774*F774</f>
        <v>11560.5</v>
      </c>
      <c r="I774" s="13" t="s">
        <v>2112</v>
      </c>
      <c r="J774" s="14" t="n">
        <v>11560.5</v>
      </c>
      <c r="K774" s="1" t="n">
        <f aca="false">H774-J774</f>
        <v>0</v>
      </c>
      <c r="L774" s="0"/>
    </row>
    <row r="775" customFormat="false" ht="30.8" hidden="false" customHeight="false" outlineLevel="0" collapsed="false">
      <c r="A775" s="1" t="s">
        <v>2113</v>
      </c>
      <c r="B775" s="1" t="s">
        <v>2114</v>
      </c>
      <c r="C775" s="1" t="s">
        <v>43</v>
      </c>
      <c r="D775" s="1" t="s">
        <v>142</v>
      </c>
      <c r="E775" s="1" t="n">
        <v>16777.5</v>
      </c>
      <c r="F775" s="1" t="n">
        <f aca="false">D775-C775</f>
        <v>3</v>
      </c>
      <c r="G775" s="22" t="n">
        <v>3853.5</v>
      </c>
      <c r="H775" s="1" t="n">
        <f aca="false">G775*F775</f>
        <v>11560.5</v>
      </c>
      <c r="I775" s="13" t="s">
        <v>2115</v>
      </c>
      <c r="J775" s="14" t="n">
        <v>11560.5</v>
      </c>
      <c r="K775" s="1" t="n">
        <f aca="false">H775-J775</f>
        <v>0</v>
      </c>
      <c r="L775" s="0"/>
    </row>
    <row r="776" s="18" customFormat="true" ht="29.85" hidden="false" customHeight="false" outlineLevel="0" collapsed="false">
      <c r="A776" s="15" t="s">
        <v>2116</v>
      </c>
      <c r="B776" s="15" t="s">
        <v>2117</v>
      </c>
      <c r="C776" s="15" t="s">
        <v>63</v>
      </c>
      <c r="D776" s="15" t="s">
        <v>35</v>
      </c>
      <c r="E776" s="15" t="n">
        <v>47500</v>
      </c>
      <c r="F776" s="15" t="n">
        <f aca="false">D776-C776</f>
        <v>10</v>
      </c>
      <c r="G776" s="15" t="n">
        <v>3853.5</v>
      </c>
      <c r="H776" s="15" t="n">
        <f aca="false">G776*F776</f>
        <v>38535</v>
      </c>
      <c r="I776" s="16" t="s">
        <v>2118</v>
      </c>
      <c r="J776" s="17" t="n">
        <v>38535</v>
      </c>
      <c r="K776" s="15" t="n">
        <f aca="false">H776-J776</f>
        <v>0</v>
      </c>
    </row>
    <row r="777" s="23" customFormat="true" ht="30.8" hidden="false" customHeight="false" outlineLevel="0" collapsed="false">
      <c r="A777" s="1" t="s">
        <v>2119</v>
      </c>
      <c r="B777" s="1" t="s">
        <v>2120</v>
      </c>
      <c r="C777" s="1" t="s">
        <v>34</v>
      </c>
      <c r="D777" s="1" t="s">
        <v>119</v>
      </c>
      <c r="E777" s="1" t="n">
        <v>19730</v>
      </c>
      <c r="F777" s="1" t="n">
        <f aca="false">D777-C777</f>
        <v>4</v>
      </c>
      <c r="G777" s="22" t="n">
        <v>3853.5</v>
      </c>
      <c r="H777" s="1" t="n">
        <f aca="false">G777*F777</f>
        <v>15414</v>
      </c>
      <c r="I777" s="13" t="s">
        <v>2121</v>
      </c>
      <c r="J777" s="14" t="n">
        <v>15414</v>
      </c>
      <c r="K777" s="1" t="n">
        <f aca="false">H777-J777</f>
        <v>0</v>
      </c>
      <c r="L777" s="1"/>
      <c r="M777" s="0"/>
      <c r="N777" s="0"/>
      <c r="O777" s="0"/>
      <c r="P777" s="0"/>
      <c r="Q777" s="0"/>
      <c r="R777" s="0"/>
      <c r="S777" s="0"/>
      <c r="T777" s="0"/>
      <c r="U777" s="0"/>
      <c r="V777" s="0"/>
      <c r="AMI777" s="0"/>
      <c r="AMJ777" s="0"/>
    </row>
    <row r="778" customFormat="false" ht="30.8" hidden="false" customHeight="false" outlineLevel="0" collapsed="false">
      <c r="A778" s="22" t="s">
        <v>2122</v>
      </c>
      <c r="B778" s="22" t="s">
        <v>2123</v>
      </c>
      <c r="C778" s="22" t="s">
        <v>75</v>
      </c>
      <c r="D778" s="22" t="s">
        <v>19</v>
      </c>
      <c r="E778" s="22" t="n">
        <v>9865</v>
      </c>
      <c r="F778" s="22" t="n">
        <f aca="false">D778-C778</f>
        <v>2</v>
      </c>
      <c r="G778" s="22" t="n">
        <v>3853.5</v>
      </c>
      <c r="H778" s="22" t="n">
        <f aca="false">G778*F778</f>
        <v>7707</v>
      </c>
      <c r="I778" s="13" t="s">
        <v>2124</v>
      </c>
      <c r="J778" s="14" t="n">
        <v>7707</v>
      </c>
      <c r="K778" s="1" t="n">
        <f aca="false">H778-J778</f>
        <v>0</v>
      </c>
      <c r="L778" s="0"/>
    </row>
    <row r="779" customFormat="false" ht="30.8" hidden="false" customHeight="false" outlineLevel="0" collapsed="false">
      <c r="A779" s="1" t="s">
        <v>2125</v>
      </c>
      <c r="B779" s="1" t="s">
        <v>2126</v>
      </c>
      <c r="C779" s="1" t="s">
        <v>51</v>
      </c>
      <c r="D779" s="1" t="s">
        <v>20</v>
      </c>
      <c r="E779" s="1" t="n">
        <v>14797.5</v>
      </c>
      <c r="F779" s="1" t="n">
        <f aca="false">D779-C779</f>
        <v>3</v>
      </c>
      <c r="G779" s="22" t="n">
        <v>3853.5</v>
      </c>
      <c r="H779" s="1" t="n">
        <f aca="false">G779*F779</f>
        <v>11560.5</v>
      </c>
      <c r="I779" s="13" t="s">
        <v>2127</v>
      </c>
      <c r="J779" s="14" t="n">
        <v>11560.5</v>
      </c>
      <c r="K779" s="1" t="n">
        <f aca="false">H779-J779</f>
        <v>0</v>
      </c>
      <c r="L779" s="0"/>
    </row>
    <row r="780" customFormat="false" ht="30.8" hidden="false" customHeight="false" outlineLevel="0" collapsed="false">
      <c r="A780" s="1" t="s">
        <v>2128</v>
      </c>
      <c r="B780" s="1" t="s">
        <v>2129</v>
      </c>
      <c r="C780" s="1" t="s">
        <v>47</v>
      </c>
      <c r="D780" s="1" t="s">
        <v>75</v>
      </c>
      <c r="E780" s="1" t="n">
        <v>29595</v>
      </c>
      <c r="F780" s="1" t="n">
        <f aca="false">D780-C780</f>
        <v>6</v>
      </c>
      <c r="G780" s="22" t="n">
        <v>3853.5</v>
      </c>
      <c r="H780" s="1" t="n">
        <f aca="false">G780*F780</f>
        <v>23121</v>
      </c>
      <c r="I780" s="13" t="s">
        <v>2130</v>
      </c>
      <c r="J780" s="14" t="n">
        <v>23121</v>
      </c>
      <c r="K780" s="1" t="n">
        <f aca="false">H780-J780</f>
        <v>0</v>
      </c>
      <c r="L780" s="0"/>
    </row>
    <row r="781" customFormat="false" ht="30.8" hidden="false" customHeight="false" outlineLevel="0" collapsed="false">
      <c r="A781" s="1" t="s">
        <v>2131</v>
      </c>
      <c r="B781" s="1" t="s">
        <v>2132</v>
      </c>
      <c r="C781" s="1" t="s">
        <v>39</v>
      </c>
      <c r="D781" s="1" t="s">
        <v>86</v>
      </c>
      <c r="E781" s="1" t="n">
        <v>9865</v>
      </c>
      <c r="F781" s="1" t="n">
        <f aca="false">D781-C781</f>
        <v>2</v>
      </c>
      <c r="G781" s="22" t="n">
        <v>3853.5</v>
      </c>
      <c r="H781" s="1" t="n">
        <f aca="false">G781*F781</f>
        <v>7707</v>
      </c>
      <c r="I781" s="13" t="s">
        <v>2133</v>
      </c>
      <c r="J781" s="14" t="n">
        <v>7707</v>
      </c>
      <c r="K781" s="1" t="n">
        <f aca="false">H781-J781</f>
        <v>0</v>
      </c>
      <c r="L781" s="0"/>
    </row>
    <row r="782" customFormat="false" ht="30.8" hidden="false" customHeight="false" outlineLevel="0" collapsed="false">
      <c r="A782" s="1" t="s">
        <v>2134</v>
      </c>
      <c r="B782" s="1" t="s">
        <v>2135</v>
      </c>
      <c r="C782" s="1" t="s">
        <v>19</v>
      </c>
      <c r="D782" s="1" t="s">
        <v>93</v>
      </c>
      <c r="E782" s="1" t="n">
        <v>12215</v>
      </c>
      <c r="F782" s="1" t="n">
        <f aca="false">D782-C782</f>
        <v>2</v>
      </c>
      <c r="G782" s="22" t="n">
        <v>3853.5</v>
      </c>
      <c r="H782" s="1" t="n">
        <f aca="false">G782*F782</f>
        <v>7707</v>
      </c>
      <c r="I782" s="13" t="s">
        <v>2136</v>
      </c>
      <c r="J782" s="14" t="n">
        <v>7707</v>
      </c>
      <c r="K782" s="1" t="n">
        <f aca="false">H782-J782</f>
        <v>0</v>
      </c>
      <c r="L782" s="0"/>
    </row>
    <row r="783" customFormat="false" ht="15.9" hidden="false" customHeight="false" outlineLevel="0" collapsed="false">
      <c r="A783" s="1" t="s">
        <v>2137</v>
      </c>
      <c r="B783" s="1" t="s">
        <v>2138</v>
      </c>
      <c r="C783" s="1" t="s">
        <v>43</v>
      </c>
      <c r="D783" s="1" t="s">
        <v>142</v>
      </c>
      <c r="E783" s="1" t="n">
        <v>27022.5</v>
      </c>
      <c r="F783" s="1" t="n">
        <f aca="false">D783-C783</f>
        <v>3</v>
      </c>
      <c r="G783" s="22" t="n">
        <v>3853.5</v>
      </c>
      <c r="H783" s="1" t="n">
        <f aca="false">G783*F783</f>
        <v>11560.5</v>
      </c>
      <c r="I783" s="13" t="s">
        <v>2139</v>
      </c>
      <c r="J783" s="14" t="n">
        <v>11560.5</v>
      </c>
      <c r="K783" s="1" t="n">
        <f aca="false">H783-J783</f>
        <v>0</v>
      </c>
      <c r="L783" s="0"/>
    </row>
    <row r="784" customFormat="false" ht="30.8" hidden="false" customHeight="false" outlineLevel="0" collapsed="false">
      <c r="A784" s="1" t="s">
        <v>2140</v>
      </c>
      <c r="B784" s="1" t="s">
        <v>2141</v>
      </c>
      <c r="C784" s="1" t="s">
        <v>24</v>
      </c>
      <c r="D784" s="1" t="s">
        <v>34</v>
      </c>
      <c r="E784" s="1" t="n">
        <v>13645</v>
      </c>
      <c r="F784" s="1" t="n">
        <f aca="false">D784-C784</f>
        <v>2</v>
      </c>
      <c r="G784" s="22" t="n">
        <v>5743.5</v>
      </c>
      <c r="H784" s="1" t="n">
        <f aca="false">G784*F784</f>
        <v>11487</v>
      </c>
      <c r="I784" s="13" t="s">
        <v>2142</v>
      </c>
      <c r="J784" s="14" t="n">
        <v>11486.8</v>
      </c>
      <c r="K784" s="1" t="n">
        <f aca="false">H784-J784</f>
        <v>0.200000000000728</v>
      </c>
      <c r="L784" s="0"/>
    </row>
    <row r="785" customFormat="false" ht="30.8" hidden="false" customHeight="false" outlineLevel="0" collapsed="false">
      <c r="A785" s="1" t="s">
        <v>2143</v>
      </c>
      <c r="B785" s="1" t="s">
        <v>2144</v>
      </c>
      <c r="C785" s="1" t="s">
        <v>142</v>
      </c>
      <c r="D785" s="1" t="s">
        <v>74</v>
      </c>
      <c r="E785" s="1" t="n">
        <v>14797.5</v>
      </c>
      <c r="F785" s="1" t="n">
        <f aca="false">D785-C785</f>
        <v>3</v>
      </c>
      <c r="G785" s="22" t="n">
        <v>3853.5</v>
      </c>
      <c r="H785" s="1" t="n">
        <f aca="false">G785*F785</f>
        <v>11560.5</v>
      </c>
      <c r="I785" s="13" t="s">
        <v>2145</v>
      </c>
      <c r="J785" s="14" t="n">
        <v>11560.5</v>
      </c>
      <c r="K785" s="1" t="n">
        <f aca="false">H785-J785</f>
        <v>0</v>
      </c>
      <c r="L785" s="0"/>
    </row>
    <row r="786" customFormat="false" ht="30.8" hidden="false" customHeight="false" outlineLevel="0" collapsed="false">
      <c r="A786" s="1" t="s">
        <v>2146</v>
      </c>
      <c r="B786" s="1" t="s">
        <v>2147</v>
      </c>
      <c r="C786" s="1" t="s">
        <v>75</v>
      </c>
      <c r="D786" s="1" t="s">
        <v>19</v>
      </c>
      <c r="E786" s="1" t="n">
        <v>9865</v>
      </c>
      <c r="F786" s="1" t="n">
        <f aca="false">D786-C786</f>
        <v>2</v>
      </c>
      <c r="G786" s="22" t="n">
        <v>3853.5</v>
      </c>
      <c r="H786" s="1" t="n">
        <f aca="false">G786*F786</f>
        <v>7707</v>
      </c>
      <c r="I786" s="13" t="s">
        <v>2148</v>
      </c>
      <c r="J786" s="14" t="n">
        <v>7707</v>
      </c>
      <c r="K786" s="1" t="n">
        <f aca="false">H786-J786</f>
        <v>0</v>
      </c>
      <c r="L786" s="0"/>
    </row>
    <row r="787" customFormat="false" ht="30.8" hidden="false" customHeight="false" outlineLevel="0" collapsed="false">
      <c r="A787" s="1" t="s">
        <v>2149</v>
      </c>
      <c r="B787" s="1" t="s">
        <v>2150</v>
      </c>
      <c r="C787" s="1" t="s">
        <v>75</v>
      </c>
      <c r="D787" s="1" t="s">
        <v>19</v>
      </c>
      <c r="E787" s="1" t="n">
        <v>10635</v>
      </c>
      <c r="F787" s="1" t="n">
        <f aca="false">D787-C787</f>
        <v>2</v>
      </c>
      <c r="G787" s="22" t="n">
        <v>3853.5</v>
      </c>
      <c r="H787" s="1" t="n">
        <f aca="false">G787*F787</f>
        <v>7707</v>
      </c>
      <c r="I787" s="13" t="s">
        <v>2151</v>
      </c>
      <c r="J787" s="14" t="n">
        <v>7707</v>
      </c>
      <c r="K787" s="1" t="n">
        <f aca="false">H787-J787</f>
        <v>0</v>
      </c>
      <c r="L787" s="0"/>
    </row>
    <row r="788" s="23" customFormat="true" ht="30.8" hidden="false" customHeight="false" outlineLevel="0" collapsed="false">
      <c r="A788" s="1" t="s">
        <v>2152</v>
      </c>
      <c r="B788" s="1" t="s">
        <v>2153</v>
      </c>
      <c r="C788" s="1" t="s">
        <v>75</v>
      </c>
      <c r="D788" s="1" t="s">
        <v>19</v>
      </c>
      <c r="E788" s="1" t="n">
        <v>9865</v>
      </c>
      <c r="F788" s="1" t="n">
        <f aca="false">D788-C788</f>
        <v>2</v>
      </c>
      <c r="G788" s="22" t="n">
        <v>3853.5</v>
      </c>
      <c r="H788" s="1" t="n">
        <f aca="false">G788*F788</f>
        <v>7707</v>
      </c>
      <c r="I788" s="13" t="s">
        <v>2154</v>
      </c>
      <c r="J788" s="14" t="n">
        <v>7707</v>
      </c>
      <c r="K788" s="1" t="n">
        <f aca="false">H788-J788</f>
        <v>0</v>
      </c>
      <c r="L788" s="1"/>
      <c r="M788" s="0"/>
      <c r="N788" s="0"/>
      <c r="O788" s="0"/>
      <c r="P788" s="0"/>
      <c r="Q788" s="0"/>
      <c r="R788" s="0"/>
      <c r="S788" s="0"/>
      <c r="T788" s="0"/>
      <c r="U788" s="0"/>
      <c r="V788" s="0"/>
      <c r="AMI788" s="0"/>
      <c r="AMJ788" s="0"/>
    </row>
    <row r="789" s="23" customFormat="true" ht="30.8" hidden="false" customHeight="false" outlineLevel="0" collapsed="false">
      <c r="A789" s="1" t="s">
        <v>2155</v>
      </c>
      <c r="B789" s="1" t="s">
        <v>2156</v>
      </c>
      <c r="C789" s="1" t="s">
        <v>75</v>
      </c>
      <c r="D789" s="1" t="s">
        <v>19</v>
      </c>
      <c r="E789" s="1" t="n">
        <v>10965</v>
      </c>
      <c r="F789" s="1" t="n">
        <f aca="false">D789-C789</f>
        <v>2</v>
      </c>
      <c r="G789" s="22" t="n">
        <v>3853.5</v>
      </c>
      <c r="H789" s="1" t="n">
        <f aca="false">G789*F789</f>
        <v>7707</v>
      </c>
      <c r="I789" s="13" t="s">
        <v>2157</v>
      </c>
      <c r="J789" s="14" t="n">
        <v>7707</v>
      </c>
      <c r="K789" s="1" t="n">
        <f aca="false">H789-J789</f>
        <v>0</v>
      </c>
      <c r="L789" s="1"/>
      <c r="M789" s="0"/>
      <c r="N789" s="0"/>
      <c r="O789" s="0"/>
      <c r="P789" s="0"/>
      <c r="Q789" s="0"/>
      <c r="R789" s="0"/>
      <c r="S789" s="0"/>
      <c r="T789" s="0"/>
      <c r="U789" s="0"/>
      <c r="V789" s="0"/>
      <c r="AMI789" s="0"/>
      <c r="AMJ789" s="0"/>
    </row>
    <row r="790" s="12" customFormat="true" ht="29.85" hidden="false" customHeight="false" outlineLevel="0" collapsed="false">
      <c r="A790" s="19" t="s">
        <v>2158</v>
      </c>
      <c r="B790" s="11" t="s">
        <v>2159</v>
      </c>
      <c r="C790" s="11" t="s">
        <v>63</v>
      </c>
      <c r="D790" s="11" t="s">
        <v>34</v>
      </c>
      <c r="E790" s="11" t="n">
        <v>73970</v>
      </c>
      <c r="F790" s="11" t="n">
        <f aca="false">D790-C790</f>
        <v>4</v>
      </c>
      <c r="G790" s="8" t="n">
        <v>3853.5</v>
      </c>
      <c r="H790" s="11" t="n">
        <f aca="false">(G790*F790)*2</f>
        <v>30828</v>
      </c>
      <c r="I790" s="9" t="s">
        <v>2160</v>
      </c>
      <c r="J790" s="10" t="n">
        <v>14680</v>
      </c>
      <c r="K790" s="11" t="n">
        <f aca="false">H790-J790-J791</f>
        <v>1468</v>
      </c>
      <c r="L790" s="11"/>
    </row>
    <row r="791" s="12" customFormat="true" ht="29.85" hidden="false" customHeight="false" outlineLevel="0" collapsed="false">
      <c r="A791" s="19"/>
      <c r="B791" s="11"/>
      <c r="C791" s="11"/>
      <c r="D791" s="11"/>
      <c r="E791" s="11"/>
      <c r="F791" s="11"/>
      <c r="G791" s="8"/>
      <c r="H791" s="11"/>
      <c r="I791" s="9" t="s">
        <v>2161</v>
      </c>
      <c r="J791" s="10" t="n">
        <v>14680</v>
      </c>
      <c r="K791" s="11" t="n">
        <v>0</v>
      </c>
      <c r="L791" s="11"/>
    </row>
    <row r="792" customFormat="false" ht="15.9" hidden="false" customHeight="false" outlineLevel="0" collapsed="false">
      <c r="A792" s="1" t="s">
        <v>2162</v>
      </c>
      <c r="B792" s="1" t="s">
        <v>2163</v>
      </c>
      <c r="C792" s="1" t="s">
        <v>75</v>
      </c>
      <c r="D792" s="1" t="s">
        <v>19</v>
      </c>
      <c r="E792" s="1" t="n">
        <v>11545</v>
      </c>
      <c r="F792" s="1" t="n">
        <f aca="false">D792-C792</f>
        <v>2</v>
      </c>
      <c r="G792" s="22" t="n">
        <v>4693.5</v>
      </c>
      <c r="H792" s="1" t="n">
        <f aca="false">G792*F792</f>
        <v>9387</v>
      </c>
      <c r="I792" s="13" t="s">
        <v>2164</v>
      </c>
      <c r="J792" s="14" t="n">
        <v>9387</v>
      </c>
      <c r="K792" s="1" t="n">
        <f aca="false">H792-J792</f>
        <v>0</v>
      </c>
      <c r="L792" s="0"/>
    </row>
    <row r="793" customFormat="false" ht="15.9" hidden="false" customHeight="false" outlineLevel="0" collapsed="false">
      <c r="A793" s="1" t="s">
        <v>2165</v>
      </c>
      <c r="B793" s="1" t="s">
        <v>2166</v>
      </c>
      <c r="C793" s="1" t="s">
        <v>39</v>
      </c>
      <c r="D793" s="1" t="s">
        <v>14</v>
      </c>
      <c r="E793" s="1" t="n">
        <v>34527.5</v>
      </c>
      <c r="F793" s="1" t="n">
        <f aca="false">D793-C793</f>
        <v>7</v>
      </c>
      <c r="G793" s="22" t="n">
        <v>3853.5</v>
      </c>
      <c r="H793" s="1" t="n">
        <f aca="false">G793*F793</f>
        <v>26974.5</v>
      </c>
      <c r="I793" s="13" t="s">
        <v>2167</v>
      </c>
      <c r="J793" s="14" t="n">
        <v>26974.5</v>
      </c>
      <c r="K793" s="1" t="n">
        <f aca="false">H793-J793</f>
        <v>0</v>
      </c>
      <c r="L793" s="0"/>
    </row>
    <row r="794" customFormat="false" ht="30.8" hidden="false" customHeight="false" outlineLevel="0" collapsed="false">
      <c r="A794" s="1" t="s">
        <v>2168</v>
      </c>
      <c r="B794" s="1" t="s">
        <v>2169</v>
      </c>
      <c r="C794" s="1" t="s">
        <v>67</v>
      </c>
      <c r="D794" s="1" t="s">
        <v>51</v>
      </c>
      <c r="E794" s="1" t="n">
        <v>34527.5</v>
      </c>
      <c r="F794" s="1" t="n">
        <f aca="false">D794-C794</f>
        <v>7</v>
      </c>
      <c r="G794" s="22" t="n">
        <v>3853.5</v>
      </c>
      <c r="H794" s="1" t="n">
        <f aca="false">G794*F794</f>
        <v>26974.5</v>
      </c>
      <c r="I794" s="13" t="s">
        <v>2170</v>
      </c>
      <c r="J794" s="14" t="n">
        <v>26974.5</v>
      </c>
      <c r="K794" s="1" t="n">
        <f aca="false">H794-J794</f>
        <v>0</v>
      </c>
      <c r="L794" s="0"/>
    </row>
    <row r="795" customFormat="false" ht="15.9" hidden="false" customHeight="false" outlineLevel="0" collapsed="false">
      <c r="A795" s="1" t="s">
        <v>2171</v>
      </c>
      <c r="B795" s="1" t="s">
        <v>2172</v>
      </c>
      <c r="C795" s="1" t="s">
        <v>119</v>
      </c>
      <c r="D795" s="1" t="s">
        <v>67</v>
      </c>
      <c r="E795" s="1" t="n">
        <v>6107.5</v>
      </c>
      <c r="F795" s="1" t="n">
        <f aca="false">D795-C795</f>
        <v>1</v>
      </c>
      <c r="G795" s="22" t="n">
        <v>3853.5</v>
      </c>
      <c r="H795" s="1" t="n">
        <f aca="false">G795*F795</f>
        <v>3853.5</v>
      </c>
      <c r="I795" s="13" t="s">
        <v>2173</v>
      </c>
      <c r="J795" s="14" t="n">
        <v>3853.5</v>
      </c>
      <c r="K795" s="1" t="n">
        <f aca="false">H795-J795</f>
        <v>0</v>
      </c>
      <c r="L795" s="0"/>
    </row>
    <row r="796" s="23" customFormat="true" ht="30.8" hidden="false" customHeight="false" outlineLevel="0" collapsed="false">
      <c r="A796" s="1" t="s">
        <v>2174</v>
      </c>
      <c r="B796" s="1" t="s">
        <v>2175</v>
      </c>
      <c r="C796" s="1" t="s">
        <v>67</v>
      </c>
      <c r="D796" s="1" t="s">
        <v>207</v>
      </c>
      <c r="E796" s="1" t="n">
        <v>29595</v>
      </c>
      <c r="F796" s="1" t="n">
        <f aca="false">D796-C796</f>
        <v>6</v>
      </c>
      <c r="G796" s="22" t="n">
        <v>3853.5</v>
      </c>
      <c r="H796" s="1" t="n">
        <f aca="false">G796*F796</f>
        <v>23121</v>
      </c>
      <c r="I796" s="13" t="s">
        <v>2176</v>
      </c>
      <c r="J796" s="14" t="n">
        <v>23121</v>
      </c>
      <c r="K796" s="1" t="n">
        <f aca="false">H796-J796</f>
        <v>0</v>
      </c>
      <c r="L796" s="1"/>
      <c r="M796" s="0"/>
      <c r="N796" s="0"/>
      <c r="O796" s="0"/>
      <c r="P796" s="0"/>
      <c r="Q796" s="0"/>
      <c r="R796" s="0"/>
      <c r="S796" s="0"/>
      <c r="T796" s="0"/>
      <c r="U796" s="0"/>
      <c r="V796" s="0"/>
      <c r="AMI796" s="0"/>
      <c r="AMJ796" s="0"/>
    </row>
    <row r="797" customFormat="false" ht="30.8" hidden="false" customHeight="false" outlineLevel="0" collapsed="false">
      <c r="A797" s="22" t="s">
        <v>2177</v>
      </c>
      <c r="B797" s="22" t="s">
        <v>2178</v>
      </c>
      <c r="C797" s="22" t="s">
        <v>150</v>
      </c>
      <c r="D797" s="22" t="s">
        <v>58</v>
      </c>
      <c r="E797" s="22" t="n">
        <v>4932.5</v>
      </c>
      <c r="F797" s="22" t="n">
        <f aca="false">D797-C797</f>
        <v>1</v>
      </c>
      <c r="G797" s="22" t="n">
        <v>3853.5</v>
      </c>
      <c r="H797" s="22" t="n">
        <f aca="false">G797*F797</f>
        <v>3853.5</v>
      </c>
      <c r="I797" s="13" t="s">
        <v>2179</v>
      </c>
      <c r="J797" s="14" t="n">
        <v>3853.5</v>
      </c>
      <c r="K797" s="1" t="n">
        <f aca="false">H797-J797</f>
        <v>0</v>
      </c>
      <c r="L797" s="22"/>
      <c r="M797" s="24"/>
      <c r="N797" s="24"/>
      <c r="O797" s="24"/>
      <c r="P797" s="24"/>
      <c r="Q797" s="24"/>
      <c r="R797" s="24"/>
      <c r="S797" s="24"/>
      <c r="T797" s="24"/>
      <c r="U797" s="24"/>
      <c r="V797" s="24"/>
    </row>
    <row r="798" customFormat="false" ht="30.8" hidden="false" customHeight="false" outlineLevel="0" collapsed="false">
      <c r="A798" s="22" t="s">
        <v>2180</v>
      </c>
      <c r="B798" s="22" t="s">
        <v>2181</v>
      </c>
      <c r="C798" s="22" t="s">
        <v>180</v>
      </c>
      <c r="D798" s="22" t="s">
        <v>150</v>
      </c>
      <c r="E798" s="22" t="n">
        <v>16980</v>
      </c>
      <c r="F798" s="22" t="n">
        <f aca="false">D798-C798</f>
        <v>2</v>
      </c>
      <c r="G798" s="22" t="n">
        <v>3853.5</v>
      </c>
      <c r="H798" s="22" t="n">
        <f aca="false">G798*F798</f>
        <v>7707</v>
      </c>
      <c r="I798" s="13" t="s">
        <v>2182</v>
      </c>
      <c r="J798" s="14" t="n">
        <v>7707</v>
      </c>
      <c r="K798" s="1" t="n">
        <f aca="false">H798-J798</f>
        <v>0</v>
      </c>
      <c r="L798" s="0"/>
    </row>
    <row r="799" s="39" customFormat="true" ht="15.85" hidden="false" customHeight="false" outlineLevel="0" collapsed="false">
      <c r="A799" s="36" t="s">
        <v>2183</v>
      </c>
      <c r="B799" s="36" t="s">
        <v>2184</v>
      </c>
      <c r="C799" s="36" t="s">
        <v>112</v>
      </c>
      <c r="D799" s="36" t="s">
        <v>180</v>
      </c>
      <c r="E799" s="36" t="n">
        <v>16170</v>
      </c>
      <c r="F799" s="36" t="n">
        <f aca="false">D799-C799</f>
        <v>3</v>
      </c>
      <c r="G799" s="36" t="n">
        <v>3670</v>
      </c>
      <c r="H799" s="36" t="n">
        <f aca="false">G799*F799</f>
        <v>11010</v>
      </c>
      <c r="I799" s="37" t="s">
        <v>2185</v>
      </c>
      <c r="J799" s="38" t="n">
        <v>11560.5</v>
      </c>
      <c r="K799" s="36" t="n">
        <f aca="false">H799-J799</f>
        <v>-550.5</v>
      </c>
    </row>
    <row r="800" customFormat="false" ht="30.8" hidden="false" customHeight="false" outlineLevel="0" collapsed="false">
      <c r="A800" s="1" t="s">
        <v>2186</v>
      </c>
      <c r="B800" s="1" t="s">
        <v>2187</v>
      </c>
      <c r="C800" s="1" t="s">
        <v>47</v>
      </c>
      <c r="D800" s="1" t="s">
        <v>63</v>
      </c>
      <c r="E800" s="1" t="n">
        <v>24123.75</v>
      </c>
      <c r="F800" s="1" t="n">
        <f aca="false">D800-C800</f>
        <v>3</v>
      </c>
      <c r="G800" s="22" t="n">
        <v>3853.5</v>
      </c>
      <c r="H800" s="1" t="n">
        <f aca="false">G800*F800</f>
        <v>11560.5</v>
      </c>
      <c r="I800" s="13" t="s">
        <v>2188</v>
      </c>
      <c r="J800" s="14" t="n">
        <v>11560.5</v>
      </c>
      <c r="K800" s="1" t="n">
        <f aca="false">H800-J800</f>
        <v>0</v>
      </c>
      <c r="L800" s="0"/>
    </row>
    <row r="801" customFormat="false" ht="30.8" hidden="false" customHeight="false" outlineLevel="0" collapsed="false">
      <c r="A801" s="1" t="s">
        <v>2189</v>
      </c>
      <c r="B801" s="1" t="s">
        <v>2190</v>
      </c>
      <c r="C801" s="1" t="s">
        <v>112</v>
      </c>
      <c r="D801" s="1" t="s">
        <v>180</v>
      </c>
      <c r="E801" s="1" t="n">
        <v>14797.5</v>
      </c>
      <c r="F801" s="1" t="n">
        <f aca="false">D801-C801</f>
        <v>3</v>
      </c>
      <c r="G801" s="22" t="n">
        <v>3853.5</v>
      </c>
      <c r="H801" s="1" t="n">
        <f aca="false">G801*F801</f>
        <v>11560.5</v>
      </c>
      <c r="I801" s="13" t="s">
        <v>2191</v>
      </c>
      <c r="J801" s="14" t="n">
        <v>11560.5</v>
      </c>
      <c r="K801" s="1" t="n">
        <f aca="false">H801-J801</f>
        <v>0</v>
      </c>
      <c r="L801" s="0"/>
    </row>
    <row r="802" s="23" customFormat="true" ht="30.8" hidden="false" customHeight="false" outlineLevel="0" collapsed="false">
      <c r="A802" s="1" t="s">
        <v>2192</v>
      </c>
      <c r="B802" s="1" t="s">
        <v>2193</v>
      </c>
      <c r="C802" s="1" t="s">
        <v>142</v>
      </c>
      <c r="D802" s="1" t="s">
        <v>34</v>
      </c>
      <c r="E802" s="1" t="n">
        <v>34635</v>
      </c>
      <c r="F802" s="1" t="n">
        <f aca="false">D802-C802</f>
        <v>6</v>
      </c>
      <c r="G802" s="22" t="n">
        <v>4693.5</v>
      </c>
      <c r="H802" s="1" t="n">
        <f aca="false">G802*F802</f>
        <v>28161</v>
      </c>
      <c r="I802" s="13" t="s">
        <v>2194</v>
      </c>
      <c r="J802" s="14" t="n">
        <v>28161</v>
      </c>
      <c r="K802" s="1" t="n">
        <f aca="false">H802-J802</f>
        <v>0</v>
      </c>
      <c r="L802" s="1"/>
      <c r="M802" s="0"/>
      <c r="N802" s="0"/>
      <c r="O802" s="0"/>
      <c r="P802" s="0"/>
      <c r="Q802" s="0"/>
      <c r="R802" s="0"/>
      <c r="S802" s="0"/>
      <c r="T802" s="0"/>
      <c r="U802" s="0"/>
      <c r="V802" s="0"/>
      <c r="AMI802" s="0"/>
      <c r="AMJ802" s="0"/>
    </row>
    <row r="803" s="18" customFormat="true" ht="29.85" hidden="false" customHeight="false" outlineLevel="0" collapsed="false">
      <c r="A803" s="15" t="s">
        <v>2195</v>
      </c>
      <c r="B803" s="15" t="s">
        <v>2196</v>
      </c>
      <c r="C803" s="15" t="s">
        <v>133</v>
      </c>
      <c r="D803" s="15" t="s">
        <v>207</v>
      </c>
      <c r="E803" s="15" t="n">
        <v>6822.5</v>
      </c>
      <c r="F803" s="15" t="n">
        <f aca="false">D803-C803</f>
        <v>1</v>
      </c>
      <c r="G803" s="15" t="n">
        <v>5743.5</v>
      </c>
      <c r="H803" s="15" t="n">
        <v>5743.4</v>
      </c>
      <c r="I803" s="16" t="s">
        <v>2197</v>
      </c>
      <c r="J803" s="17" t="n">
        <v>5743.4</v>
      </c>
      <c r="K803" s="15" t="n">
        <f aca="false">H803-J803</f>
        <v>0</v>
      </c>
    </row>
    <row r="804" s="23" customFormat="true" ht="30.8" hidden="false" customHeight="false" outlineLevel="0" collapsed="false">
      <c r="A804" s="1" t="s">
        <v>2198</v>
      </c>
      <c r="B804" s="1" t="s">
        <v>2199</v>
      </c>
      <c r="C804" s="1" t="s">
        <v>43</v>
      </c>
      <c r="D804" s="1" t="s">
        <v>19</v>
      </c>
      <c r="E804" s="1" t="n">
        <v>47675</v>
      </c>
      <c r="F804" s="1" t="n">
        <f aca="false">D804-C804</f>
        <v>10</v>
      </c>
      <c r="G804" s="22" t="n">
        <v>3853.5</v>
      </c>
      <c r="H804" s="1" t="n">
        <f aca="false">G804*F804</f>
        <v>38535</v>
      </c>
      <c r="I804" s="13" t="s">
        <v>2200</v>
      </c>
      <c r="J804" s="14" t="n">
        <v>38535</v>
      </c>
      <c r="K804" s="1" t="n">
        <f aca="false">H804-J804</f>
        <v>0</v>
      </c>
      <c r="L804" s="1"/>
      <c r="M804" s="0"/>
      <c r="N804" s="0"/>
      <c r="O804" s="0"/>
      <c r="P804" s="0"/>
      <c r="Q804" s="0"/>
      <c r="R804" s="0"/>
      <c r="S804" s="0"/>
      <c r="T804" s="0"/>
      <c r="U804" s="0"/>
      <c r="V804" s="0"/>
      <c r="AMI804" s="0"/>
      <c r="AMJ804" s="0"/>
    </row>
    <row r="805" customFormat="false" ht="30.8" hidden="false" customHeight="false" outlineLevel="0" collapsed="false">
      <c r="A805" s="22" t="s">
        <v>2201</v>
      </c>
      <c r="B805" s="22" t="s">
        <v>2202</v>
      </c>
      <c r="C805" s="22" t="s">
        <v>19</v>
      </c>
      <c r="D805" s="22" t="s">
        <v>119</v>
      </c>
      <c r="E805" s="22" t="n">
        <v>18142.5</v>
      </c>
      <c r="F805" s="22" t="n">
        <f aca="false">D805-C805</f>
        <v>3</v>
      </c>
      <c r="G805" s="22" t="n">
        <v>4693.5</v>
      </c>
      <c r="H805" s="22" t="n">
        <f aca="false">G805*F805</f>
        <v>14080.5</v>
      </c>
      <c r="I805" s="13" t="s">
        <v>2203</v>
      </c>
      <c r="J805" s="14" t="n">
        <v>14080.5</v>
      </c>
      <c r="K805" s="1" t="n">
        <f aca="false">H805-J805</f>
        <v>0</v>
      </c>
      <c r="L805" s="22"/>
      <c r="M805" s="24"/>
      <c r="N805" s="24"/>
      <c r="O805" s="24"/>
      <c r="P805" s="24"/>
      <c r="Q805" s="24"/>
      <c r="R805" s="24"/>
      <c r="S805" s="24"/>
      <c r="T805" s="24"/>
      <c r="U805" s="24"/>
      <c r="V805" s="24"/>
    </row>
    <row r="806" customFormat="false" ht="30.8" hidden="false" customHeight="false" outlineLevel="0" collapsed="false">
      <c r="A806" s="22" t="s">
        <v>2204</v>
      </c>
      <c r="B806" s="22" t="s">
        <v>2202</v>
      </c>
      <c r="C806" s="22" t="s">
        <v>58</v>
      </c>
      <c r="D806" s="22" t="s">
        <v>59</v>
      </c>
      <c r="E806" s="22" t="n">
        <v>9865</v>
      </c>
      <c r="F806" s="22" t="n">
        <f aca="false">D806-C806</f>
        <v>2</v>
      </c>
      <c r="G806" s="22" t="n">
        <v>3853.5</v>
      </c>
      <c r="H806" s="22" t="n">
        <f aca="false">G806*F806</f>
        <v>7707</v>
      </c>
      <c r="I806" s="13" t="s">
        <v>2205</v>
      </c>
      <c r="J806" s="14" t="n">
        <v>7707</v>
      </c>
      <c r="K806" s="1" t="n">
        <f aca="false">H806-J806</f>
        <v>0</v>
      </c>
      <c r="L806" s="0"/>
    </row>
    <row r="807" s="34" customFormat="true" ht="30.8" hidden="false" customHeight="false" outlineLevel="0" collapsed="false">
      <c r="A807" s="1" t="s">
        <v>2206</v>
      </c>
      <c r="B807" s="1" t="s">
        <v>2207</v>
      </c>
      <c r="C807" s="1" t="s">
        <v>35</v>
      </c>
      <c r="D807" s="1" t="s">
        <v>13</v>
      </c>
      <c r="E807" s="1" t="n">
        <v>9865</v>
      </c>
      <c r="F807" s="1" t="n">
        <f aca="false">D807-C807</f>
        <v>2</v>
      </c>
      <c r="G807" s="22" t="n">
        <v>3853.5</v>
      </c>
      <c r="H807" s="1" t="n">
        <f aca="false">G807*F807</f>
        <v>7707</v>
      </c>
      <c r="I807" s="13" t="s">
        <v>2208</v>
      </c>
      <c r="J807" s="14" t="n">
        <v>7707</v>
      </c>
      <c r="K807" s="1" t="n">
        <f aca="false">H807-J807</f>
        <v>0</v>
      </c>
      <c r="L807" s="1"/>
      <c r="M807" s="0"/>
      <c r="N807" s="0"/>
      <c r="O807" s="0"/>
      <c r="P807" s="0"/>
      <c r="Q807" s="0"/>
      <c r="R807" s="0"/>
      <c r="S807" s="0"/>
      <c r="T807" s="0"/>
      <c r="U807" s="0"/>
      <c r="V807" s="0"/>
      <c r="AMI807" s="0"/>
      <c r="AMJ807" s="0"/>
    </row>
    <row r="808" s="12" customFormat="true" ht="29.85" hidden="false" customHeight="false" outlineLevel="0" collapsed="false">
      <c r="A808" s="19" t="s">
        <v>2209</v>
      </c>
      <c r="B808" s="11" t="s">
        <v>2210</v>
      </c>
      <c r="C808" s="11" t="s">
        <v>1473</v>
      </c>
      <c r="D808" s="11" t="s">
        <v>63</v>
      </c>
      <c r="E808" s="11" t="n">
        <v>134435</v>
      </c>
      <c r="F808" s="11" t="n">
        <v>5</v>
      </c>
      <c r="G808" s="8" t="n">
        <v>3853.5</v>
      </c>
      <c r="H808" s="11" t="n">
        <f aca="false">G808*F808</f>
        <v>19267.5</v>
      </c>
      <c r="I808" s="9" t="s">
        <v>2211</v>
      </c>
      <c r="J808" s="10" t="n">
        <v>28717</v>
      </c>
      <c r="K808" s="11" t="n">
        <f aca="false">H808+H809+H810+H811+H812-J808-J809-J810-J811</f>
        <v>8400.5</v>
      </c>
      <c r="L808" s="8"/>
    </row>
    <row r="809" customFormat="false" ht="29.85" hidden="false" customHeight="false" outlineLevel="0" collapsed="false">
      <c r="A809" s="19"/>
      <c r="B809" s="11"/>
      <c r="C809" s="11"/>
      <c r="D809" s="11"/>
      <c r="E809" s="11"/>
      <c r="F809" s="11" t="n">
        <v>6</v>
      </c>
      <c r="G809" s="8" t="n">
        <v>5000</v>
      </c>
      <c r="H809" s="11" t="n">
        <f aca="false">(G809*F809)+(1100*2)*6</f>
        <v>43200</v>
      </c>
      <c r="I809" s="9" t="s">
        <v>2212</v>
      </c>
      <c r="J809" s="10" t="n">
        <v>49000</v>
      </c>
      <c r="K809" s="11" t="n">
        <v>0</v>
      </c>
      <c r="L809" s="11"/>
    </row>
    <row r="810" customFormat="false" ht="30.8" hidden="false" customHeight="false" outlineLevel="0" collapsed="false">
      <c r="A810" s="19"/>
      <c r="B810" s="11"/>
      <c r="C810" s="11"/>
      <c r="D810" s="11"/>
      <c r="E810" s="11"/>
      <c r="F810" s="11" t="n">
        <v>5</v>
      </c>
      <c r="G810" s="8" t="n">
        <v>5743.5</v>
      </c>
      <c r="H810" s="11" t="n">
        <f aca="false">G810*F810</f>
        <v>28717.5</v>
      </c>
      <c r="I810" s="9" t="s">
        <v>2213</v>
      </c>
      <c r="J810" s="10" t="n">
        <v>19267.5</v>
      </c>
      <c r="K810" s="11" t="n">
        <v>0</v>
      </c>
      <c r="L810" s="11"/>
    </row>
    <row r="811" customFormat="false" ht="30.8" hidden="false" customHeight="false" outlineLevel="0" collapsed="false">
      <c r="A811" s="19"/>
      <c r="B811" s="11"/>
      <c r="C811" s="11"/>
      <c r="D811" s="11"/>
      <c r="E811" s="11"/>
      <c r="F811" s="11" t="n">
        <v>6</v>
      </c>
      <c r="G811" s="8" t="n">
        <v>7000</v>
      </c>
      <c r="H811" s="11" t="n">
        <f aca="false">G811*F811</f>
        <v>42000</v>
      </c>
      <c r="I811" s="9" t="s">
        <v>2214</v>
      </c>
      <c r="J811" s="10" t="n">
        <v>36000</v>
      </c>
      <c r="K811" s="11" t="n">
        <v>0</v>
      </c>
      <c r="L811" s="11"/>
    </row>
    <row r="812" customFormat="false" ht="15" hidden="false" customHeight="false" outlineLevel="0" collapsed="false">
      <c r="A812" s="19"/>
      <c r="B812" s="11"/>
      <c r="C812" s="11"/>
      <c r="D812" s="11"/>
      <c r="E812" s="11"/>
      <c r="F812" s="11" t="n">
        <v>1</v>
      </c>
      <c r="G812" s="8" t="n">
        <v>6000</v>
      </c>
      <c r="H812" s="11" t="n">
        <f aca="false">(G812*F812)+1100*2</f>
        <v>8200</v>
      </c>
      <c r="I812" s="9"/>
      <c r="J812" s="10"/>
      <c r="K812" s="11" t="n">
        <v>0</v>
      </c>
      <c r="L812" s="11"/>
    </row>
    <row r="813" customFormat="false" ht="29.85" hidden="false" customHeight="false" outlineLevel="0" collapsed="false">
      <c r="A813" s="19" t="s">
        <v>2215</v>
      </c>
      <c r="B813" s="11" t="s">
        <v>2216</v>
      </c>
      <c r="C813" s="11" t="s">
        <v>51</v>
      </c>
      <c r="D813" s="11" t="s">
        <v>59</v>
      </c>
      <c r="E813" s="11" t="n">
        <v>88785</v>
      </c>
      <c r="F813" s="11" t="n">
        <f aca="false">D813-C813</f>
        <v>9</v>
      </c>
      <c r="G813" s="8" t="n">
        <v>3853.5</v>
      </c>
      <c r="H813" s="11" t="n">
        <f aca="false">(G813*F813)*2</f>
        <v>69363</v>
      </c>
      <c r="I813" s="9" t="s">
        <v>2217</v>
      </c>
      <c r="J813" s="10" t="n">
        <v>34681.5</v>
      </c>
      <c r="K813" s="11" t="n">
        <f aca="false">H813-J813-J814</f>
        <v>0</v>
      </c>
      <c r="L813" s="11"/>
    </row>
    <row r="814" customFormat="false" ht="29.85" hidden="false" customHeight="false" outlineLevel="0" collapsed="false">
      <c r="A814" s="19"/>
      <c r="B814" s="11"/>
      <c r="C814" s="11"/>
      <c r="D814" s="11"/>
      <c r="E814" s="11"/>
      <c r="F814" s="11"/>
      <c r="G814" s="8"/>
      <c r="H814" s="11"/>
      <c r="I814" s="9" t="s">
        <v>2218</v>
      </c>
      <c r="J814" s="10" t="n">
        <v>34681.5</v>
      </c>
      <c r="K814" s="11" t="n">
        <v>0</v>
      </c>
      <c r="L814" s="11"/>
    </row>
    <row r="815" customFormat="false" ht="15.9" hidden="false" customHeight="false" outlineLevel="0" collapsed="false">
      <c r="A815" s="1" t="s">
        <v>2219</v>
      </c>
      <c r="B815" s="1" t="s">
        <v>2220</v>
      </c>
      <c r="C815" s="1" t="s">
        <v>133</v>
      </c>
      <c r="D815" s="1" t="s">
        <v>51</v>
      </c>
      <c r="E815" s="1" t="n">
        <v>9865</v>
      </c>
      <c r="F815" s="1" t="n">
        <f aca="false">D815-C815</f>
        <v>2</v>
      </c>
      <c r="G815" s="22" t="n">
        <v>3853.5</v>
      </c>
      <c r="H815" s="1" t="n">
        <f aca="false">G815*F815</f>
        <v>7707</v>
      </c>
      <c r="I815" s="13" t="s">
        <v>2221</v>
      </c>
      <c r="J815" s="14" t="n">
        <v>7707</v>
      </c>
      <c r="K815" s="1" t="n">
        <f aca="false">H815-J815</f>
        <v>0</v>
      </c>
      <c r="L815" s="0"/>
    </row>
    <row r="816" customFormat="false" ht="15.9" hidden="false" customHeight="false" outlineLevel="0" collapsed="false">
      <c r="A816" s="1" t="s">
        <v>2222</v>
      </c>
      <c r="B816" s="1" t="s">
        <v>2220</v>
      </c>
      <c r="C816" s="1" t="s">
        <v>51</v>
      </c>
      <c r="D816" s="1" t="s">
        <v>112</v>
      </c>
      <c r="E816" s="1" t="n">
        <v>6822.5</v>
      </c>
      <c r="F816" s="1" t="n">
        <f aca="false">D816-C816</f>
        <v>1</v>
      </c>
      <c r="G816" s="22" t="n">
        <v>5743.5</v>
      </c>
      <c r="H816" s="1" t="n">
        <f aca="false">G816*F816</f>
        <v>5743.5</v>
      </c>
      <c r="I816" s="13" t="s">
        <v>2223</v>
      </c>
      <c r="J816" s="14" t="n">
        <v>5743.4</v>
      </c>
      <c r="K816" s="1" t="n">
        <f aca="false">H816-J816</f>
        <v>0.100000000000364</v>
      </c>
      <c r="L816" s="0"/>
    </row>
    <row r="817" s="12" customFormat="true" ht="29.85" hidden="false" customHeight="false" outlineLevel="0" collapsed="false">
      <c r="A817" s="19" t="s">
        <v>2224</v>
      </c>
      <c r="B817" s="11" t="s">
        <v>2225</v>
      </c>
      <c r="C817" s="11" t="s">
        <v>207</v>
      </c>
      <c r="D817" s="11" t="s">
        <v>112</v>
      </c>
      <c r="E817" s="11" t="n">
        <v>27290</v>
      </c>
      <c r="F817" s="11" t="n">
        <f aca="false">D817-C817</f>
        <v>2</v>
      </c>
      <c r="G817" s="8" t="n">
        <v>5743.5</v>
      </c>
      <c r="H817" s="11" t="n">
        <f aca="false">(G817*F817)*2</f>
        <v>22974</v>
      </c>
      <c r="I817" s="9" t="s">
        <v>2226</v>
      </c>
      <c r="J817" s="10" t="n">
        <v>11486.8</v>
      </c>
      <c r="K817" s="11" t="n">
        <f aca="false">H817-J817-J818</f>
        <v>0.400000000001455</v>
      </c>
      <c r="L817" s="11"/>
    </row>
    <row r="818" s="12" customFormat="true" ht="29.85" hidden="false" customHeight="false" outlineLevel="0" collapsed="false">
      <c r="A818" s="19"/>
      <c r="B818" s="11"/>
      <c r="C818" s="11"/>
      <c r="D818" s="11"/>
      <c r="E818" s="11"/>
      <c r="F818" s="11"/>
      <c r="G818" s="8"/>
      <c r="H818" s="11"/>
      <c r="I818" s="9" t="s">
        <v>2227</v>
      </c>
      <c r="J818" s="10" t="n">
        <v>11486.8</v>
      </c>
      <c r="K818" s="11" t="n">
        <v>0</v>
      </c>
      <c r="L818" s="11"/>
    </row>
    <row r="819" s="18" customFormat="true" ht="29.85" hidden="false" customHeight="false" outlineLevel="0" collapsed="false">
      <c r="A819" s="64" t="s">
        <v>2228</v>
      </c>
      <c r="B819" s="15" t="s">
        <v>2229</v>
      </c>
      <c r="C819" s="15" t="s">
        <v>20</v>
      </c>
      <c r="D819" s="15" t="s">
        <v>146</v>
      </c>
      <c r="E819" s="15" t="n">
        <v>13645</v>
      </c>
      <c r="F819" s="15" t="n">
        <v>1</v>
      </c>
      <c r="G819" s="15" t="n">
        <v>5743.5</v>
      </c>
      <c r="H819" s="15" t="n">
        <v>5743.4</v>
      </c>
      <c r="I819" s="16" t="s">
        <v>2230</v>
      </c>
      <c r="J819" s="17" t="n">
        <v>5743.4</v>
      </c>
      <c r="K819" s="15" t="n">
        <f aca="false">H819+H820-J819-J820</f>
        <v>0</v>
      </c>
      <c r="L819" s="15"/>
    </row>
    <row r="820" s="18" customFormat="true" ht="29.85" hidden="false" customHeight="false" outlineLevel="0" collapsed="false">
      <c r="A820" s="64"/>
      <c r="B820" s="15"/>
      <c r="C820" s="15"/>
      <c r="D820" s="15"/>
      <c r="E820" s="15"/>
      <c r="F820" s="15" t="n">
        <v>1</v>
      </c>
      <c r="G820" s="15" t="n">
        <v>5743.5</v>
      </c>
      <c r="H820" s="15" t="n">
        <v>5743.4</v>
      </c>
      <c r="I820" s="16" t="s">
        <v>2231</v>
      </c>
      <c r="J820" s="17" t="n">
        <v>5743.4</v>
      </c>
      <c r="K820" s="15" t="n">
        <v>0</v>
      </c>
      <c r="L820" s="15"/>
    </row>
    <row r="821" s="12" customFormat="true" ht="29.85" hidden="false" customHeight="false" outlineLevel="0" collapsed="false">
      <c r="A821" s="19" t="s">
        <v>2232</v>
      </c>
      <c r="B821" s="11" t="s">
        <v>2233</v>
      </c>
      <c r="C821" s="11" t="s">
        <v>82</v>
      </c>
      <c r="D821" s="11" t="s">
        <v>119</v>
      </c>
      <c r="E821" s="11" t="n">
        <v>10415</v>
      </c>
      <c r="F821" s="11" t="n">
        <f aca="false">D821-C821</f>
        <v>2</v>
      </c>
      <c r="G821" s="8" t="n">
        <v>3853.5</v>
      </c>
      <c r="H821" s="11" t="n">
        <f aca="false">G821*F821</f>
        <v>7707</v>
      </c>
      <c r="I821" s="9" t="s">
        <v>2234</v>
      </c>
      <c r="J821" s="10" t="n">
        <v>7707</v>
      </c>
      <c r="K821" s="11" t="n">
        <f aca="false">H821-J821-J822</f>
        <v>-7707</v>
      </c>
      <c r="L821" s="11"/>
    </row>
    <row r="822" s="12" customFormat="true" ht="29.85" hidden="false" customHeight="false" outlineLevel="0" collapsed="false">
      <c r="A822" s="19"/>
      <c r="B822" s="11"/>
      <c r="C822" s="11"/>
      <c r="D822" s="11"/>
      <c r="E822" s="11"/>
      <c r="F822" s="11"/>
      <c r="G822" s="8"/>
      <c r="H822" s="11"/>
      <c r="I822" s="9" t="s">
        <v>2235</v>
      </c>
      <c r="J822" s="10" t="n">
        <v>7707</v>
      </c>
      <c r="K822" s="11" t="n">
        <v>0</v>
      </c>
      <c r="L822" s="11"/>
    </row>
    <row r="823" s="23" customFormat="true" ht="30.8" hidden="false" customHeight="false" outlineLevel="0" collapsed="false">
      <c r="A823" s="1" t="s">
        <v>2236</v>
      </c>
      <c r="B823" s="1" t="s">
        <v>2233</v>
      </c>
      <c r="C823" s="1" t="s">
        <v>119</v>
      </c>
      <c r="D823" s="1" t="s">
        <v>67</v>
      </c>
      <c r="E823" s="1" t="n">
        <v>4932.5</v>
      </c>
      <c r="F823" s="1" t="n">
        <f aca="false">D823-C823</f>
        <v>1</v>
      </c>
      <c r="G823" s="22" t="n">
        <v>3853.5</v>
      </c>
      <c r="H823" s="1" t="n">
        <f aca="false">G823*F823</f>
        <v>3853.5</v>
      </c>
      <c r="I823" s="13" t="s">
        <v>2237</v>
      </c>
      <c r="J823" s="14" t="n">
        <v>3853.5</v>
      </c>
      <c r="K823" s="1" t="n">
        <f aca="false">H823-J823</f>
        <v>0</v>
      </c>
      <c r="L823" s="1"/>
      <c r="M823" s="0"/>
      <c r="N823" s="0"/>
      <c r="O823" s="0"/>
      <c r="P823" s="0"/>
      <c r="Q823" s="0"/>
      <c r="R823" s="0"/>
      <c r="S823" s="0"/>
      <c r="T823" s="0"/>
      <c r="U823" s="0"/>
      <c r="V823" s="0"/>
      <c r="AMI823" s="0"/>
      <c r="AMJ823" s="0"/>
    </row>
    <row r="824" s="69" customFormat="true" ht="15" hidden="false" customHeight="false" outlineLevel="0" collapsed="false">
      <c r="A824" s="66" t="s">
        <v>2238</v>
      </c>
      <c r="B824" s="66" t="s">
        <v>2239</v>
      </c>
      <c r="C824" s="66" t="s">
        <v>82</v>
      </c>
      <c r="D824" s="66" t="s">
        <v>119</v>
      </c>
      <c r="E824" s="66" t="n">
        <v>9865</v>
      </c>
      <c r="F824" s="66" t="n">
        <f aca="false">D824-C824</f>
        <v>2</v>
      </c>
      <c r="G824" s="66" t="n">
        <v>3853.5</v>
      </c>
      <c r="H824" s="66" t="n">
        <f aca="false">G824*F824</f>
        <v>7707</v>
      </c>
      <c r="I824" s="67"/>
      <c r="J824" s="68" t="n">
        <v>0</v>
      </c>
      <c r="K824" s="66" t="n">
        <f aca="false">H824-J824</f>
        <v>7707</v>
      </c>
      <c r="L824" s="66"/>
    </row>
    <row r="825" customFormat="false" ht="29.85" hidden="false" customHeight="false" outlineLevel="0" collapsed="false">
      <c r="A825" s="1" t="s">
        <v>2240</v>
      </c>
      <c r="B825" s="1" t="s">
        <v>2241</v>
      </c>
      <c r="C825" s="1" t="s">
        <v>133</v>
      </c>
      <c r="D825" s="1" t="s">
        <v>51</v>
      </c>
      <c r="E825" s="1" t="n">
        <v>9865</v>
      </c>
      <c r="F825" s="1" t="n">
        <f aca="false">D825-C825</f>
        <v>2</v>
      </c>
      <c r="G825" s="22" t="n">
        <v>3853.5</v>
      </c>
      <c r="H825" s="1" t="n">
        <f aca="false">G825*F825</f>
        <v>7707</v>
      </c>
      <c r="I825" s="13" t="s">
        <v>2242</v>
      </c>
      <c r="J825" s="14" t="n">
        <v>7707</v>
      </c>
      <c r="K825" s="1" t="n">
        <f aca="false">H825-J825</f>
        <v>0</v>
      </c>
      <c r="L825" s="0"/>
    </row>
    <row r="826" customFormat="false" ht="30.8" hidden="false" customHeight="false" outlineLevel="0" collapsed="false">
      <c r="A826" s="1" t="s">
        <v>2243</v>
      </c>
      <c r="B826" s="1" t="s">
        <v>2244</v>
      </c>
      <c r="C826" s="1" t="s">
        <v>142</v>
      </c>
      <c r="D826" s="1" t="s">
        <v>74</v>
      </c>
      <c r="E826" s="1" t="n">
        <v>16777.5</v>
      </c>
      <c r="F826" s="1" t="n">
        <f aca="false">D826-C826</f>
        <v>3</v>
      </c>
      <c r="G826" s="22" t="n">
        <v>3853.5</v>
      </c>
      <c r="H826" s="1" t="n">
        <f aca="false">G826*F826</f>
        <v>11560.5</v>
      </c>
      <c r="I826" s="13" t="s">
        <v>2245</v>
      </c>
      <c r="J826" s="14" t="n">
        <v>11560.5</v>
      </c>
      <c r="K826" s="1" t="n">
        <f aca="false">H826-J826</f>
        <v>0</v>
      </c>
      <c r="L826" s="0"/>
    </row>
    <row r="827" customFormat="false" ht="15.9" hidden="false" customHeight="false" outlineLevel="0" collapsed="false">
      <c r="A827" s="1" t="s">
        <v>2246</v>
      </c>
      <c r="B827" s="1" t="s">
        <v>2247</v>
      </c>
      <c r="C827" s="1" t="s">
        <v>39</v>
      </c>
      <c r="D827" s="1" t="s">
        <v>13</v>
      </c>
      <c r="E827" s="1" t="n">
        <v>6107.5</v>
      </c>
      <c r="F827" s="1" t="n">
        <f aca="false">D827-C827</f>
        <v>1</v>
      </c>
      <c r="G827" s="22" t="n">
        <v>3853.5</v>
      </c>
      <c r="H827" s="1" t="n">
        <f aca="false">G827*F827</f>
        <v>3853.5</v>
      </c>
      <c r="I827" s="13" t="s">
        <v>2248</v>
      </c>
      <c r="J827" s="14" t="n">
        <v>3853.5</v>
      </c>
      <c r="K827" s="1" t="n">
        <f aca="false">H827-J827</f>
        <v>0</v>
      </c>
      <c r="L827" s="0"/>
    </row>
    <row r="828" s="23" customFormat="true" ht="15.9" hidden="false" customHeight="false" outlineLevel="0" collapsed="false">
      <c r="A828" s="1" t="s">
        <v>2249</v>
      </c>
      <c r="B828" s="1" t="s">
        <v>2247</v>
      </c>
      <c r="C828" s="1" t="s">
        <v>13</v>
      </c>
      <c r="D828" s="1" t="s">
        <v>86</v>
      </c>
      <c r="E828" s="1" t="n">
        <v>4932.5</v>
      </c>
      <c r="F828" s="1" t="n">
        <f aca="false">D828-C828</f>
        <v>1</v>
      </c>
      <c r="G828" s="22" t="n">
        <v>3853.5</v>
      </c>
      <c r="H828" s="1" t="n">
        <f aca="false">G828*F828</f>
        <v>3853.5</v>
      </c>
      <c r="I828" s="13" t="s">
        <v>2250</v>
      </c>
      <c r="J828" s="14" t="n">
        <v>3853.5</v>
      </c>
      <c r="K828" s="1" t="n">
        <f aca="false">H828-J828</f>
        <v>0</v>
      </c>
      <c r="L828" s="1"/>
      <c r="M828" s="0"/>
      <c r="N828" s="0"/>
      <c r="O828" s="0"/>
      <c r="P828" s="0"/>
      <c r="Q828" s="0"/>
      <c r="R828" s="0"/>
      <c r="S828" s="0"/>
      <c r="T828" s="0"/>
      <c r="U828" s="0"/>
      <c r="V828" s="0"/>
      <c r="AMI828" s="0"/>
      <c r="AMJ828" s="0"/>
    </row>
    <row r="829" customFormat="false" ht="30.8" hidden="false" customHeight="false" outlineLevel="0" collapsed="false">
      <c r="A829" s="22" t="s">
        <v>2251</v>
      </c>
      <c r="B829" s="22" t="s">
        <v>2252</v>
      </c>
      <c r="C829" s="22" t="s">
        <v>67</v>
      </c>
      <c r="D829" s="22" t="s">
        <v>39</v>
      </c>
      <c r="E829" s="22" t="n">
        <v>9865</v>
      </c>
      <c r="F829" s="22" t="n">
        <f aca="false">D829-C829</f>
        <v>2</v>
      </c>
      <c r="G829" s="22" t="n">
        <v>3853.5</v>
      </c>
      <c r="H829" s="22" t="n">
        <f aca="false">G829*F829</f>
        <v>7707</v>
      </c>
      <c r="I829" s="13" t="s">
        <v>2253</v>
      </c>
      <c r="J829" s="14" t="n">
        <v>7707</v>
      </c>
      <c r="K829" s="1" t="n">
        <f aca="false">H829-J829</f>
        <v>0</v>
      </c>
      <c r="L829" s="0"/>
    </row>
    <row r="830" customFormat="false" ht="30.8" hidden="false" customHeight="false" outlineLevel="0" collapsed="false">
      <c r="A830" s="1" t="s">
        <v>2254</v>
      </c>
      <c r="B830" s="1" t="s">
        <v>2255</v>
      </c>
      <c r="C830" s="1" t="s">
        <v>207</v>
      </c>
      <c r="D830" s="1" t="s">
        <v>14</v>
      </c>
      <c r="E830" s="1" t="n">
        <v>18322.5</v>
      </c>
      <c r="F830" s="1" t="n">
        <f aca="false">D830-C830</f>
        <v>3</v>
      </c>
      <c r="G830" s="22" t="n">
        <v>3853.5</v>
      </c>
      <c r="H830" s="1" t="n">
        <f aca="false">G830*F830</f>
        <v>11560.5</v>
      </c>
      <c r="I830" s="13" t="s">
        <v>2256</v>
      </c>
      <c r="J830" s="14" t="n">
        <v>11560.5</v>
      </c>
      <c r="K830" s="1" t="n">
        <f aca="false">H830-J830</f>
        <v>0</v>
      </c>
      <c r="L830" s="0"/>
    </row>
    <row r="831" customFormat="false" ht="15.9" hidden="false" customHeight="false" outlineLevel="0" collapsed="false">
      <c r="A831" s="1" t="s">
        <v>2257</v>
      </c>
      <c r="B831" s="1" t="s">
        <v>2258</v>
      </c>
      <c r="C831" s="1" t="s">
        <v>142</v>
      </c>
      <c r="D831" s="1" t="s">
        <v>74</v>
      </c>
      <c r="E831" s="1" t="n">
        <v>16447.5</v>
      </c>
      <c r="F831" s="1" t="n">
        <f aca="false">D831-C831</f>
        <v>3</v>
      </c>
      <c r="G831" s="22" t="n">
        <v>3853.5</v>
      </c>
      <c r="H831" s="1" t="n">
        <f aca="false">G831*F831</f>
        <v>11560.5</v>
      </c>
      <c r="I831" s="13" t="s">
        <v>2259</v>
      </c>
      <c r="J831" s="14" t="n">
        <v>11560.5</v>
      </c>
      <c r="K831" s="1" t="n">
        <f aca="false">H831-J831</f>
        <v>0</v>
      </c>
      <c r="L831" s="0"/>
    </row>
    <row r="832" customFormat="false" ht="30.8" hidden="false" customHeight="false" outlineLevel="0" collapsed="false">
      <c r="A832" s="1" t="s">
        <v>2260</v>
      </c>
      <c r="B832" s="1" t="s">
        <v>2261</v>
      </c>
      <c r="C832" s="1" t="s">
        <v>34</v>
      </c>
      <c r="D832" s="1" t="s">
        <v>82</v>
      </c>
      <c r="E832" s="1" t="n">
        <v>9865</v>
      </c>
      <c r="F832" s="1" t="n">
        <f aca="false">D832-C832</f>
        <v>2</v>
      </c>
      <c r="G832" s="22" t="n">
        <v>3853.5</v>
      </c>
      <c r="H832" s="1" t="n">
        <f aca="false">G832*F832</f>
        <v>7707</v>
      </c>
      <c r="I832" s="13" t="s">
        <v>2262</v>
      </c>
      <c r="J832" s="14" t="n">
        <v>7707</v>
      </c>
      <c r="K832" s="1" t="n">
        <f aca="false">H832-J832</f>
        <v>0</v>
      </c>
      <c r="L832" s="0"/>
    </row>
    <row r="833" s="23" customFormat="true" ht="30.8" hidden="false" customHeight="false" outlineLevel="0" collapsed="false">
      <c r="A833" s="1" t="s">
        <v>2263</v>
      </c>
      <c r="B833" s="1" t="s">
        <v>2264</v>
      </c>
      <c r="C833" s="1" t="s">
        <v>146</v>
      </c>
      <c r="D833" s="1" t="s">
        <v>58</v>
      </c>
      <c r="E833" s="1" t="n">
        <v>10415</v>
      </c>
      <c r="F833" s="1" t="n">
        <f aca="false">D833-C833</f>
        <v>2</v>
      </c>
      <c r="G833" s="22" t="n">
        <v>3853.5</v>
      </c>
      <c r="H833" s="1" t="n">
        <f aca="false">G833*F833</f>
        <v>7707</v>
      </c>
      <c r="I833" s="13" t="s">
        <v>2265</v>
      </c>
      <c r="J833" s="14" t="n">
        <v>7707</v>
      </c>
      <c r="K833" s="1" t="n">
        <f aca="false">H833-J833</f>
        <v>0</v>
      </c>
      <c r="L833" s="1"/>
      <c r="M833" s="0"/>
      <c r="N833" s="0"/>
      <c r="O833" s="0"/>
      <c r="P833" s="0"/>
      <c r="Q833" s="0"/>
      <c r="R833" s="0"/>
      <c r="S833" s="0"/>
      <c r="T833" s="0"/>
      <c r="U833" s="0"/>
      <c r="V833" s="0"/>
      <c r="AMI833" s="0"/>
      <c r="AMJ833" s="0"/>
    </row>
    <row r="834" customFormat="false" ht="30.8" hidden="false" customHeight="false" outlineLevel="0" collapsed="false">
      <c r="A834" s="22" t="s">
        <v>2266</v>
      </c>
      <c r="B834" s="22" t="s">
        <v>2267</v>
      </c>
      <c r="C834" s="22" t="s">
        <v>35</v>
      </c>
      <c r="D834" s="22" t="s">
        <v>39</v>
      </c>
      <c r="E834" s="22" t="n">
        <v>6822.5</v>
      </c>
      <c r="F834" s="22" t="n">
        <f aca="false">D834-C834</f>
        <v>1</v>
      </c>
      <c r="G834" s="22" t="n">
        <v>5743.5</v>
      </c>
      <c r="H834" s="22" t="n">
        <f aca="false">G834*F834</f>
        <v>5743.5</v>
      </c>
      <c r="I834" s="13" t="s">
        <v>2268</v>
      </c>
      <c r="J834" s="14" t="n">
        <v>5743.4</v>
      </c>
      <c r="K834" s="1" t="n">
        <f aca="false">H834-J834</f>
        <v>0.100000000000364</v>
      </c>
      <c r="L834" s="0"/>
    </row>
    <row r="835" customFormat="false" ht="30.8" hidden="false" customHeight="false" outlineLevel="0" collapsed="false">
      <c r="A835" s="1" t="s">
        <v>2269</v>
      </c>
      <c r="B835" s="1" t="s">
        <v>2270</v>
      </c>
      <c r="C835" s="1" t="s">
        <v>180</v>
      </c>
      <c r="D835" s="1" t="s">
        <v>146</v>
      </c>
      <c r="E835" s="1" t="n">
        <v>4932.5</v>
      </c>
      <c r="F835" s="1" t="n">
        <f aca="false">D835-C835</f>
        <v>1</v>
      </c>
      <c r="G835" s="22" t="n">
        <v>3853.5</v>
      </c>
      <c r="H835" s="1" t="n">
        <f aca="false">G835*F835</f>
        <v>3853.5</v>
      </c>
      <c r="I835" s="13" t="s">
        <v>2271</v>
      </c>
      <c r="J835" s="14" t="n">
        <v>3853.5</v>
      </c>
      <c r="K835" s="1" t="n">
        <f aca="false">H835-J835</f>
        <v>0</v>
      </c>
      <c r="L835" s="0"/>
    </row>
    <row r="836" customFormat="false" ht="30.8" hidden="false" customHeight="false" outlineLevel="0" collapsed="false">
      <c r="A836" s="1" t="s">
        <v>2272</v>
      </c>
      <c r="B836" s="1" t="s">
        <v>2273</v>
      </c>
      <c r="C836" s="1" t="s">
        <v>51</v>
      </c>
      <c r="D836" s="1" t="s">
        <v>14</v>
      </c>
      <c r="E836" s="1" t="n">
        <v>10635</v>
      </c>
      <c r="F836" s="1" t="n">
        <f aca="false">D836-C836</f>
        <v>2</v>
      </c>
      <c r="G836" s="22" t="n">
        <v>3853.5</v>
      </c>
      <c r="H836" s="1" t="n">
        <f aca="false">G836*F836</f>
        <v>7707</v>
      </c>
      <c r="I836" s="13" t="s">
        <v>2274</v>
      </c>
      <c r="J836" s="14" t="n">
        <v>7707</v>
      </c>
      <c r="K836" s="1" t="n">
        <f aca="false">H836-J836</f>
        <v>0</v>
      </c>
      <c r="L836" s="0"/>
    </row>
    <row r="837" customFormat="false" ht="30.8" hidden="false" customHeight="false" outlineLevel="0" collapsed="false">
      <c r="A837" s="1" t="s">
        <v>2275</v>
      </c>
      <c r="B837" s="1" t="s">
        <v>2276</v>
      </c>
      <c r="C837" s="1" t="s">
        <v>43</v>
      </c>
      <c r="D837" s="1" t="s">
        <v>47</v>
      </c>
      <c r="E837" s="1" t="n">
        <v>12215</v>
      </c>
      <c r="F837" s="1" t="n">
        <f aca="false">D837-C837</f>
        <v>2</v>
      </c>
      <c r="G837" s="22" t="n">
        <v>3853.5</v>
      </c>
      <c r="H837" s="1" t="n">
        <f aca="false">G837*F837</f>
        <v>7707</v>
      </c>
      <c r="I837" s="13" t="s">
        <v>2277</v>
      </c>
      <c r="J837" s="14" t="n">
        <v>7707</v>
      </c>
      <c r="K837" s="1" t="n">
        <f aca="false">H837-J837</f>
        <v>0</v>
      </c>
      <c r="L837" s="0"/>
    </row>
    <row r="838" customFormat="false" ht="30.8" hidden="false" customHeight="false" outlineLevel="0" collapsed="false">
      <c r="A838" s="1" t="s">
        <v>2278</v>
      </c>
      <c r="B838" s="1" t="s">
        <v>2279</v>
      </c>
      <c r="C838" s="1" t="s">
        <v>67</v>
      </c>
      <c r="D838" s="1" t="s">
        <v>13</v>
      </c>
      <c r="E838" s="1" t="n">
        <v>18322.5</v>
      </c>
      <c r="F838" s="1" t="n">
        <f aca="false">D838-C838</f>
        <v>3</v>
      </c>
      <c r="G838" s="22" t="n">
        <v>3853.5</v>
      </c>
      <c r="H838" s="1" t="n">
        <f aca="false">G838*F838</f>
        <v>11560.5</v>
      </c>
      <c r="I838" s="13" t="s">
        <v>2280</v>
      </c>
      <c r="J838" s="14" t="n">
        <v>11560.5</v>
      </c>
      <c r="K838" s="1" t="n">
        <f aca="false">H838-J838</f>
        <v>0</v>
      </c>
      <c r="L838" s="0"/>
    </row>
    <row r="839" customFormat="false" ht="30.8" hidden="false" customHeight="false" outlineLevel="0" collapsed="false">
      <c r="A839" s="1" t="s">
        <v>2281</v>
      </c>
      <c r="B839" s="1" t="s">
        <v>2282</v>
      </c>
      <c r="C839" s="1" t="s">
        <v>67</v>
      </c>
      <c r="D839" s="1" t="s">
        <v>13</v>
      </c>
      <c r="E839" s="1" t="n">
        <v>18322.5</v>
      </c>
      <c r="F839" s="1" t="n">
        <f aca="false">D839-C839</f>
        <v>3</v>
      </c>
      <c r="G839" s="22" t="n">
        <v>3853.5</v>
      </c>
      <c r="H839" s="1" t="n">
        <f aca="false">G839*F839</f>
        <v>11560.5</v>
      </c>
      <c r="I839" s="13" t="s">
        <v>2283</v>
      </c>
      <c r="J839" s="14" t="n">
        <v>11560.5</v>
      </c>
      <c r="K839" s="1" t="n">
        <f aca="false">H839-J839</f>
        <v>0</v>
      </c>
      <c r="L839" s="0"/>
    </row>
    <row r="840" s="12" customFormat="true" ht="29.85" hidden="false" customHeight="false" outlineLevel="0" collapsed="false">
      <c r="A840" s="19" t="s">
        <v>2284</v>
      </c>
      <c r="B840" s="11" t="s">
        <v>2285</v>
      </c>
      <c r="C840" s="11" t="s">
        <v>43</v>
      </c>
      <c r="D840" s="11" t="s">
        <v>24</v>
      </c>
      <c r="E840" s="11" t="n">
        <v>106785</v>
      </c>
      <c r="F840" s="11" t="n">
        <f aca="false">D840-C840</f>
        <v>7</v>
      </c>
      <c r="G840" s="8" t="n">
        <v>3853.5</v>
      </c>
      <c r="H840" s="11" t="n">
        <f aca="false">(G840*F840)*2</f>
        <v>53949</v>
      </c>
      <c r="I840" s="9" t="s">
        <v>2286</v>
      </c>
      <c r="J840" s="10" t="n">
        <v>26974.5</v>
      </c>
      <c r="K840" s="11" t="n">
        <f aca="false">H840-J840-J841</f>
        <v>0</v>
      </c>
      <c r="L840" s="11"/>
    </row>
    <row r="841" s="12" customFormat="true" ht="29.85" hidden="false" customHeight="false" outlineLevel="0" collapsed="false">
      <c r="A841" s="19"/>
      <c r="B841" s="11"/>
      <c r="C841" s="11"/>
      <c r="D841" s="11"/>
      <c r="E841" s="11"/>
      <c r="F841" s="11"/>
      <c r="G841" s="8"/>
      <c r="H841" s="11"/>
      <c r="I841" s="9" t="s">
        <v>2287</v>
      </c>
      <c r="J841" s="10" t="n">
        <v>26974.5</v>
      </c>
      <c r="K841" s="11" t="n">
        <v>0</v>
      </c>
      <c r="L841" s="11"/>
    </row>
    <row r="842" customFormat="false" ht="15.9" hidden="false" customHeight="false" outlineLevel="0" collapsed="false">
      <c r="A842" s="1" t="s">
        <v>2288</v>
      </c>
      <c r="B842" s="1" t="s">
        <v>2289</v>
      </c>
      <c r="C842" s="1" t="s">
        <v>14</v>
      </c>
      <c r="D842" s="1" t="s">
        <v>20</v>
      </c>
      <c r="E842" s="1" t="n">
        <v>6947.5</v>
      </c>
      <c r="F842" s="1" t="n">
        <f aca="false">D842-C842</f>
        <v>1</v>
      </c>
      <c r="G842" s="22" t="n">
        <v>4693.5</v>
      </c>
      <c r="H842" s="1" t="n">
        <f aca="false">G842*F842</f>
        <v>4693.5</v>
      </c>
      <c r="I842" s="13" t="s">
        <v>2290</v>
      </c>
      <c r="J842" s="14" t="n">
        <v>4693.5</v>
      </c>
      <c r="K842" s="1" t="n">
        <f aca="false">H842-J842</f>
        <v>0</v>
      </c>
      <c r="L842" s="0"/>
    </row>
    <row r="843" customFormat="false" ht="30.8" hidden="false" customHeight="false" outlineLevel="0" collapsed="false">
      <c r="A843" s="1" t="s">
        <v>2291</v>
      </c>
      <c r="B843" s="1" t="s">
        <v>2292</v>
      </c>
      <c r="C843" s="1" t="s">
        <v>150</v>
      </c>
      <c r="D843" s="1" t="s">
        <v>232</v>
      </c>
      <c r="E843" s="1" t="n">
        <v>14945</v>
      </c>
      <c r="F843" s="1" t="n">
        <f aca="false">D843-C843</f>
        <v>2</v>
      </c>
      <c r="G843" s="22" t="n">
        <v>3853.5</v>
      </c>
      <c r="H843" s="1" t="n">
        <f aca="false">G843*F843</f>
        <v>7707</v>
      </c>
      <c r="I843" s="13" t="s">
        <v>2293</v>
      </c>
      <c r="J843" s="14" t="n">
        <v>7707</v>
      </c>
      <c r="K843" s="1" t="n">
        <f aca="false">H843-J843</f>
        <v>0</v>
      </c>
      <c r="L843" s="0"/>
    </row>
    <row r="844" customFormat="false" ht="30.8" hidden="false" customHeight="false" outlineLevel="0" collapsed="false">
      <c r="A844" s="1" t="s">
        <v>2294</v>
      </c>
      <c r="B844" s="1" t="s">
        <v>2295</v>
      </c>
      <c r="C844" s="1" t="s">
        <v>58</v>
      </c>
      <c r="D844" s="1" t="s">
        <v>59</v>
      </c>
      <c r="E844" s="1" t="n">
        <v>14565</v>
      </c>
      <c r="F844" s="1" t="n">
        <f aca="false">D844-C844</f>
        <v>2</v>
      </c>
      <c r="G844" s="22" t="n">
        <v>3853.5</v>
      </c>
      <c r="H844" s="1" t="n">
        <f aca="false">G844*F844</f>
        <v>7707</v>
      </c>
      <c r="I844" s="13" t="s">
        <v>2296</v>
      </c>
      <c r="J844" s="14" t="n">
        <v>7707</v>
      </c>
      <c r="K844" s="1" t="n">
        <f aca="false">H844-J844</f>
        <v>0</v>
      </c>
      <c r="L844" s="0"/>
    </row>
    <row r="845" s="12" customFormat="true" ht="15.85" hidden="false" customHeight="false" outlineLevel="0" collapsed="false">
      <c r="A845" s="19" t="s">
        <v>2297</v>
      </c>
      <c r="B845" s="11" t="s">
        <v>2298</v>
      </c>
      <c r="C845" s="11" t="s">
        <v>43</v>
      </c>
      <c r="D845" s="11" t="s">
        <v>28</v>
      </c>
      <c r="E845" s="11" t="n">
        <v>15072.5</v>
      </c>
      <c r="F845" s="11" t="n">
        <f aca="false">D845-C845</f>
        <v>1</v>
      </c>
      <c r="G845" s="8" t="n">
        <v>3853.5</v>
      </c>
      <c r="H845" s="11" t="n">
        <f aca="false">(G845*F845)*3</f>
        <v>11560.5</v>
      </c>
      <c r="I845" s="9" t="s">
        <v>2299</v>
      </c>
      <c r="J845" s="10" t="n">
        <v>3853.5</v>
      </c>
      <c r="K845" s="11" t="n">
        <f aca="false">H845-J845-J846-J847</f>
        <v>0</v>
      </c>
      <c r="L845" s="11"/>
    </row>
    <row r="846" s="12" customFormat="true" ht="29.85" hidden="false" customHeight="false" outlineLevel="0" collapsed="false">
      <c r="A846" s="19"/>
      <c r="B846" s="11"/>
      <c r="C846" s="11"/>
      <c r="D846" s="11"/>
      <c r="E846" s="11"/>
      <c r="F846" s="11"/>
      <c r="G846" s="8"/>
      <c r="H846" s="11"/>
      <c r="I846" s="9" t="s">
        <v>2300</v>
      </c>
      <c r="J846" s="10" t="n">
        <v>3853.5</v>
      </c>
      <c r="K846" s="11" t="n">
        <v>0</v>
      </c>
      <c r="L846" s="11"/>
    </row>
    <row r="847" s="12" customFormat="true" ht="30.8" hidden="false" customHeight="false" outlineLevel="0" collapsed="false">
      <c r="A847" s="19"/>
      <c r="B847" s="11"/>
      <c r="C847" s="11"/>
      <c r="D847" s="11"/>
      <c r="E847" s="11"/>
      <c r="F847" s="11"/>
      <c r="G847" s="8"/>
      <c r="H847" s="11"/>
      <c r="I847" s="9" t="s">
        <v>2301</v>
      </c>
      <c r="J847" s="10" t="n">
        <v>3853.5</v>
      </c>
      <c r="K847" s="11" t="n">
        <v>0</v>
      </c>
      <c r="L847" s="11"/>
    </row>
    <row r="848" customFormat="false" ht="15.9" hidden="false" customHeight="false" outlineLevel="0" collapsed="false">
      <c r="A848" s="1" t="s">
        <v>2302</v>
      </c>
      <c r="B848" s="1" t="s">
        <v>2303</v>
      </c>
      <c r="C848" s="1" t="s">
        <v>43</v>
      </c>
      <c r="D848" s="1" t="s">
        <v>29</v>
      </c>
      <c r="E848" s="1" t="n">
        <v>32340</v>
      </c>
      <c r="F848" s="1" t="n">
        <f aca="false">D848-C848</f>
        <v>4</v>
      </c>
      <c r="G848" s="22" t="n">
        <v>4693.5</v>
      </c>
      <c r="H848" s="1" t="n">
        <f aca="false">G848*F848</f>
        <v>18774</v>
      </c>
      <c r="I848" s="13" t="s">
        <v>2304</v>
      </c>
      <c r="J848" s="14" t="n">
        <v>18774</v>
      </c>
      <c r="K848" s="1" t="n">
        <f aca="false">H848-J848</f>
        <v>0</v>
      </c>
      <c r="L848" s="0"/>
    </row>
    <row r="849" customFormat="false" ht="30.8" hidden="false" customHeight="false" outlineLevel="0" collapsed="false">
      <c r="A849" s="22" t="s">
        <v>2305</v>
      </c>
      <c r="B849" s="22" t="s">
        <v>2306</v>
      </c>
      <c r="C849" s="22" t="s">
        <v>75</v>
      </c>
      <c r="D849" s="22" t="s">
        <v>19</v>
      </c>
      <c r="E849" s="22" t="n">
        <v>10635</v>
      </c>
      <c r="F849" s="22" t="n">
        <f aca="false">D849-C849</f>
        <v>2</v>
      </c>
      <c r="G849" s="22" t="n">
        <v>3853.5</v>
      </c>
      <c r="H849" s="22" t="n">
        <f aca="false">G849*F849</f>
        <v>7707</v>
      </c>
      <c r="I849" s="13" t="s">
        <v>2307</v>
      </c>
      <c r="J849" s="14" t="n">
        <v>7707</v>
      </c>
      <c r="K849" s="1" t="n">
        <f aca="false">H849-J849</f>
        <v>0</v>
      </c>
      <c r="L849" s="0"/>
    </row>
    <row r="850" customFormat="false" ht="15.9" hidden="false" customHeight="false" outlineLevel="0" collapsed="false">
      <c r="A850" s="22" t="s">
        <v>2308</v>
      </c>
      <c r="B850" s="22" t="s">
        <v>2309</v>
      </c>
      <c r="C850" s="22" t="s">
        <v>19</v>
      </c>
      <c r="D850" s="22" t="s">
        <v>82</v>
      </c>
      <c r="E850" s="22" t="n">
        <v>6822.5</v>
      </c>
      <c r="F850" s="22" t="n">
        <f aca="false">D850-C850</f>
        <v>1</v>
      </c>
      <c r="G850" s="22" t="n">
        <v>5743.5</v>
      </c>
      <c r="H850" s="22" t="n">
        <f aca="false">G850*F850</f>
        <v>5743.5</v>
      </c>
      <c r="I850" s="13" t="s">
        <v>2310</v>
      </c>
      <c r="J850" s="14" t="n">
        <v>5743.4</v>
      </c>
      <c r="K850" s="1" t="n">
        <f aca="false">H850-J850</f>
        <v>0.100000000000364</v>
      </c>
      <c r="L850" s="0"/>
    </row>
    <row r="851" customFormat="false" ht="30.8" hidden="false" customHeight="false" outlineLevel="0" collapsed="false">
      <c r="A851" s="1" t="s">
        <v>2311</v>
      </c>
      <c r="B851" s="1" t="s">
        <v>2312</v>
      </c>
      <c r="C851" s="1" t="s">
        <v>14</v>
      </c>
      <c r="D851" s="1" t="s">
        <v>180</v>
      </c>
      <c r="E851" s="1" t="n">
        <v>19395</v>
      </c>
      <c r="F851" s="1" t="n">
        <f aca="false">D851-C851</f>
        <v>2</v>
      </c>
      <c r="G851" s="22" t="n">
        <v>3853.5</v>
      </c>
      <c r="H851" s="1" t="n">
        <f aca="false">G851*F851</f>
        <v>7707</v>
      </c>
      <c r="I851" s="13" t="s">
        <v>2313</v>
      </c>
      <c r="J851" s="14" t="n">
        <v>7707</v>
      </c>
      <c r="K851" s="1" t="n">
        <f aca="false">H851-J851</f>
        <v>0</v>
      </c>
      <c r="L851" s="0"/>
    </row>
    <row r="852" customFormat="false" ht="30.8" hidden="false" customHeight="false" outlineLevel="0" collapsed="false">
      <c r="A852" s="1" t="s">
        <v>2314</v>
      </c>
      <c r="B852" s="1" t="s">
        <v>2315</v>
      </c>
      <c r="C852" s="1" t="s">
        <v>19</v>
      </c>
      <c r="D852" s="1" t="s">
        <v>93</v>
      </c>
      <c r="E852" s="1" t="n">
        <v>12215</v>
      </c>
      <c r="F852" s="1" t="n">
        <f aca="false">D852-C852</f>
        <v>2</v>
      </c>
      <c r="G852" s="22" t="n">
        <v>3853.5</v>
      </c>
      <c r="H852" s="1" t="n">
        <f aca="false">G852*F852</f>
        <v>7707</v>
      </c>
      <c r="I852" s="13" t="s">
        <v>2316</v>
      </c>
      <c r="J852" s="14" t="n">
        <v>7707</v>
      </c>
      <c r="K852" s="1" t="n">
        <f aca="false">H852-J852</f>
        <v>0</v>
      </c>
      <c r="L852" s="0"/>
    </row>
    <row r="853" s="12" customFormat="true" ht="29.85" hidden="false" customHeight="false" outlineLevel="0" collapsed="false">
      <c r="A853" s="19" t="s">
        <v>2317</v>
      </c>
      <c r="B853" s="11" t="s">
        <v>2318</v>
      </c>
      <c r="C853" s="11" t="s">
        <v>19</v>
      </c>
      <c r="D853" s="11" t="s">
        <v>39</v>
      </c>
      <c r="E853" s="11" t="n">
        <v>29595</v>
      </c>
      <c r="F853" s="11" t="n">
        <v>4</v>
      </c>
      <c r="G853" s="8" t="n">
        <v>3853.5</v>
      </c>
      <c r="H853" s="11" t="n">
        <f aca="false">G853*F853</f>
        <v>15414</v>
      </c>
      <c r="I853" s="9" t="s">
        <v>2319</v>
      </c>
      <c r="J853" s="10" t="n">
        <v>15414</v>
      </c>
      <c r="K853" s="11" t="n">
        <f aca="false">H853+H854-J853-J854</f>
        <v>0</v>
      </c>
      <c r="L853" s="11"/>
    </row>
    <row r="854" s="12" customFormat="true" ht="29.85" hidden="false" customHeight="false" outlineLevel="0" collapsed="false">
      <c r="A854" s="19"/>
      <c r="B854" s="11"/>
      <c r="C854" s="11"/>
      <c r="D854" s="11"/>
      <c r="E854" s="11"/>
      <c r="F854" s="11" t="n">
        <v>2</v>
      </c>
      <c r="G854" s="8" t="n">
        <v>3853.5</v>
      </c>
      <c r="H854" s="11" t="n">
        <f aca="false">G854*F854</f>
        <v>7707</v>
      </c>
      <c r="I854" s="9" t="s">
        <v>2320</v>
      </c>
      <c r="J854" s="10" t="n">
        <v>7707</v>
      </c>
      <c r="K854" s="11" t="n">
        <v>0</v>
      </c>
      <c r="L854" s="11"/>
    </row>
    <row r="855" customFormat="false" ht="30.8" hidden="false" customHeight="false" outlineLevel="0" collapsed="false">
      <c r="A855" s="1" t="s">
        <v>2321</v>
      </c>
      <c r="B855" s="1" t="s">
        <v>2322</v>
      </c>
      <c r="C855" s="1" t="s">
        <v>19</v>
      </c>
      <c r="D855" s="1" t="s">
        <v>13</v>
      </c>
      <c r="E855" s="1" t="n">
        <v>34527.5</v>
      </c>
      <c r="F855" s="1" t="n">
        <f aca="false">D855-C855</f>
        <v>7</v>
      </c>
      <c r="G855" s="22" t="n">
        <v>3853.5</v>
      </c>
      <c r="H855" s="1" t="n">
        <f aca="false">G855*F855</f>
        <v>26974.5</v>
      </c>
      <c r="I855" s="13" t="s">
        <v>2323</v>
      </c>
      <c r="J855" s="14" t="n">
        <v>26974.5</v>
      </c>
      <c r="K855" s="1" t="n">
        <f aca="false">H855-J855</f>
        <v>0</v>
      </c>
      <c r="L855" s="0"/>
    </row>
    <row r="856" customFormat="false" ht="30.8" hidden="false" customHeight="false" outlineLevel="0" collapsed="false">
      <c r="A856" s="1" t="s">
        <v>2324</v>
      </c>
      <c r="B856" s="1" t="s">
        <v>2325</v>
      </c>
      <c r="C856" s="1" t="s">
        <v>82</v>
      </c>
      <c r="D856" s="1" t="s">
        <v>86</v>
      </c>
      <c r="E856" s="1" t="n">
        <v>34527.5</v>
      </c>
      <c r="F856" s="1" t="n">
        <f aca="false">D856-C856</f>
        <v>7</v>
      </c>
      <c r="G856" s="22" t="n">
        <v>3853.5</v>
      </c>
      <c r="H856" s="1" t="n">
        <f aca="false">G856*F856</f>
        <v>26974.5</v>
      </c>
      <c r="I856" s="13" t="s">
        <v>2326</v>
      </c>
      <c r="J856" s="14" t="n">
        <v>26974.5</v>
      </c>
      <c r="K856" s="1" t="n">
        <f aca="false">H856-J856</f>
        <v>0</v>
      </c>
      <c r="L856" s="0"/>
    </row>
    <row r="857" s="12" customFormat="true" ht="29.85" hidden="false" customHeight="false" outlineLevel="0" collapsed="false">
      <c r="A857" s="19" t="s">
        <v>2327</v>
      </c>
      <c r="B857" s="11" t="s">
        <v>2328</v>
      </c>
      <c r="C857" s="11" t="s">
        <v>20</v>
      </c>
      <c r="D857" s="11" t="s">
        <v>146</v>
      </c>
      <c r="E857" s="11" t="n">
        <v>24430</v>
      </c>
      <c r="F857" s="11" t="n">
        <f aca="false">D857-C857</f>
        <v>2</v>
      </c>
      <c r="G857" s="8" t="n">
        <f aca="false">3853.5*2</f>
        <v>7707</v>
      </c>
      <c r="H857" s="11" t="n">
        <f aca="false">G857*F857</f>
        <v>15414</v>
      </c>
      <c r="I857" s="9" t="s">
        <v>2329</v>
      </c>
      <c r="J857" s="10" t="n">
        <v>7707</v>
      </c>
      <c r="K857" s="11" t="n">
        <f aca="false">H857-J857-J858</f>
        <v>0</v>
      </c>
      <c r="L857" s="11"/>
    </row>
    <row r="858" customFormat="false" ht="29.85" hidden="false" customHeight="false" outlineLevel="0" collapsed="false">
      <c r="A858" s="19"/>
      <c r="B858" s="11"/>
      <c r="C858" s="11"/>
      <c r="D858" s="11"/>
      <c r="E858" s="11"/>
      <c r="F858" s="11"/>
      <c r="G858" s="8"/>
      <c r="H858" s="11"/>
      <c r="I858" s="20" t="s">
        <v>2330</v>
      </c>
      <c r="J858" s="21" t="n">
        <v>7707</v>
      </c>
      <c r="K858" s="11" t="n">
        <v>0</v>
      </c>
      <c r="L858" s="11"/>
    </row>
    <row r="859" customFormat="false" ht="15.9" hidden="false" customHeight="false" outlineLevel="0" collapsed="false">
      <c r="A859" s="1" t="s">
        <v>2331</v>
      </c>
      <c r="B859" s="1" t="s">
        <v>2332</v>
      </c>
      <c r="C859" s="1" t="s">
        <v>35</v>
      </c>
      <c r="D859" s="1" t="s">
        <v>39</v>
      </c>
      <c r="E859" s="1" t="n">
        <v>7282.5</v>
      </c>
      <c r="F859" s="1" t="n">
        <f aca="false">D859-C859</f>
        <v>1</v>
      </c>
      <c r="G859" s="22" t="n">
        <v>3853.5</v>
      </c>
      <c r="H859" s="1" t="n">
        <f aca="false">G859*F859</f>
        <v>3853.5</v>
      </c>
      <c r="I859" s="13" t="s">
        <v>2333</v>
      </c>
      <c r="J859" s="14" t="n">
        <v>3853.5</v>
      </c>
      <c r="K859" s="1" t="n">
        <f aca="false">H859-J859</f>
        <v>0</v>
      </c>
      <c r="L859" s="0"/>
    </row>
    <row r="860" customFormat="false" ht="30.8" hidden="false" customHeight="false" outlineLevel="0" collapsed="false">
      <c r="A860" s="1" t="s">
        <v>2334</v>
      </c>
      <c r="B860" s="1" t="s">
        <v>2335</v>
      </c>
      <c r="C860" s="1" t="s">
        <v>29</v>
      </c>
      <c r="D860" s="1" t="s">
        <v>19</v>
      </c>
      <c r="E860" s="1" t="n">
        <v>32895</v>
      </c>
      <c r="F860" s="1" t="n">
        <f aca="false">D860-C860</f>
        <v>6</v>
      </c>
      <c r="G860" s="22" t="n">
        <v>3853.5</v>
      </c>
      <c r="H860" s="1" t="n">
        <f aca="false">G860*F860</f>
        <v>23121</v>
      </c>
      <c r="I860" s="13" t="s">
        <v>2336</v>
      </c>
      <c r="J860" s="14" t="n">
        <v>23121</v>
      </c>
      <c r="K860" s="1" t="n">
        <f aca="false">H860-J860</f>
        <v>0</v>
      </c>
      <c r="L860" s="0"/>
    </row>
    <row r="861" customFormat="false" ht="30.8" hidden="false" customHeight="false" outlineLevel="0" collapsed="false">
      <c r="A861" s="1" t="s">
        <v>2337</v>
      </c>
      <c r="B861" s="1" t="s">
        <v>2338</v>
      </c>
      <c r="C861" s="1" t="s">
        <v>34</v>
      </c>
      <c r="D861" s="1" t="s">
        <v>35</v>
      </c>
      <c r="E861" s="1" t="n">
        <v>40935</v>
      </c>
      <c r="F861" s="1" t="n">
        <f aca="false">D861-C861</f>
        <v>6</v>
      </c>
      <c r="G861" s="22" t="n">
        <v>5743.5</v>
      </c>
      <c r="H861" s="1" t="n">
        <f aca="false">G861*F861</f>
        <v>34461</v>
      </c>
      <c r="I861" s="13" t="s">
        <v>2339</v>
      </c>
      <c r="J861" s="14" t="n">
        <v>34460.4</v>
      </c>
      <c r="K861" s="1" t="n">
        <f aca="false">H861-J861</f>
        <v>0.599999999998545</v>
      </c>
      <c r="L861" s="0"/>
    </row>
    <row r="862" customFormat="false" ht="30.8" hidden="false" customHeight="false" outlineLevel="0" collapsed="false">
      <c r="A862" s="1" t="s">
        <v>2340</v>
      </c>
      <c r="B862" s="1" t="s">
        <v>2341</v>
      </c>
      <c r="C862" s="1" t="s">
        <v>58</v>
      </c>
      <c r="D862" s="1" t="s">
        <v>59</v>
      </c>
      <c r="E862" s="1" t="n">
        <v>11532.5</v>
      </c>
      <c r="F862" s="1" t="n">
        <f aca="false">D862-C862</f>
        <v>2</v>
      </c>
      <c r="G862" s="22" t="n">
        <v>3853.5</v>
      </c>
      <c r="H862" s="1" t="n">
        <f aca="false">G862*F862</f>
        <v>7707</v>
      </c>
      <c r="I862" s="13" t="s">
        <v>2342</v>
      </c>
      <c r="J862" s="14" t="n">
        <v>7707</v>
      </c>
      <c r="K862" s="1" t="n">
        <f aca="false">H862-J862</f>
        <v>0</v>
      </c>
      <c r="L862" s="0"/>
    </row>
    <row r="863" s="32" customFormat="true" ht="31.7" hidden="false" customHeight="true" outlineLevel="0" collapsed="false">
      <c r="A863" s="29" t="s">
        <v>2343</v>
      </c>
      <c r="B863" s="29" t="s">
        <v>2344</v>
      </c>
      <c r="C863" s="29" t="s">
        <v>180</v>
      </c>
      <c r="D863" s="29" t="s">
        <v>146</v>
      </c>
      <c r="E863" s="29" t="n">
        <v>5772.5</v>
      </c>
      <c r="F863" s="29" t="n">
        <f aca="false">D863-C863</f>
        <v>1</v>
      </c>
      <c r="G863" s="29" t="n">
        <v>4693.5</v>
      </c>
      <c r="H863" s="29" t="n">
        <f aca="false">G863*F863</f>
        <v>4693.5</v>
      </c>
      <c r="I863" s="30" t="s">
        <v>2345</v>
      </c>
      <c r="J863" s="31" t="n">
        <v>4693.5</v>
      </c>
      <c r="K863" s="1" t="n">
        <f aca="false">H863-J863</f>
        <v>0</v>
      </c>
      <c r="L863" s="29"/>
      <c r="AMI863" s="0"/>
      <c r="AMJ863" s="0"/>
    </row>
    <row r="864" customFormat="false" ht="15.9" hidden="false" customHeight="false" outlineLevel="0" collapsed="false">
      <c r="A864" s="22" t="s">
        <v>2346</v>
      </c>
      <c r="B864" s="22" t="s">
        <v>2347</v>
      </c>
      <c r="C864" s="22" t="s">
        <v>20</v>
      </c>
      <c r="D864" s="22" t="s">
        <v>180</v>
      </c>
      <c r="E864" s="22" t="n">
        <v>4932.5</v>
      </c>
      <c r="F864" s="22" t="n">
        <f aca="false">D864-C864</f>
        <v>1</v>
      </c>
      <c r="G864" s="22" t="n">
        <v>3853.5</v>
      </c>
      <c r="H864" s="22" t="n">
        <f aca="false">G864*F864</f>
        <v>3853.5</v>
      </c>
      <c r="I864" s="13" t="s">
        <v>2348</v>
      </c>
      <c r="J864" s="14" t="n">
        <v>3853.5</v>
      </c>
      <c r="K864" s="1" t="n">
        <f aca="false">H864-J864</f>
        <v>0</v>
      </c>
      <c r="L864" s="0"/>
    </row>
    <row r="865" customFormat="false" ht="30.8" hidden="false" customHeight="false" outlineLevel="0" collapsed="false">
      <c r="A865" s="22" t="s">
        <v>2349</v>
      </c>
      <c r="B865" s="22" t="s">
        <v>2350</v>
      </c>
      <c r="C865" s="22" t="s">
        <v>14</v>
      </c>
      <c r="D865" s="22" t="s">
        <v>20</v>
      </c>
      <c r="E865" s="22" t="n">
        <v>5772.5</v>
      </c>
      <c r="F865" s="22" t="n">
        <f aca="false">D865-C865</f>
        <v>1</v>
      </c>
      <c r="G865" s="22" t="n">
        <v>4693.5</v>
      </c>
      <c r="H865" s="22" t="n">
        <f aca="false">G865*F865</f>
        <v>4693.5</v>
      </c>
      <c r="I865" s="13" t="s">
        <v>2351</v>
      </c>
      <c r="J865" s="14" t="n">
        <v>4693.5</v>
      </c>
      <c r="K865" s="1" t="n">
        <f aca="false">H865-J865</f>
        <v>0</v>
      </c>
      <c r="L865" s="0"/>
    </row>
    <row r="866" customFormat="false" ht="30.8" hidden="false" customHeight="false" outlineLevel="0" collapsed="false">
      <c r="A866" s="1" t="s">
        <v>2352</v>
      </c>
      <c r="B866" s="1" t="s">
        <v>2353</v>
      </c>
      <c r="C866" s="1" t="s">
        <v>146</v>
      </c>
      <c r="D866" s="1" t="s">
        <v>58</v>
      </c>
      <c r="E866" s="1" t="n">
        <v>10415</v>
      </c>
      <c r="F866" s="1" t="n">
        <f aca="false">D866-C866</f>
        <v>2</v>
      </c>
      <c r="G866" s="22" t="n">
        <v>3853.5</v>
      </c>
      <c r="H866" s="1" t="n">
        <f aca="false">G866*F866</f>
        <v>7707</v>
      </c>
      <c r="I866" s="13" t="s">
        <v>2354</v>
      </c>
      <c r="J866" s="14" t="n">
        <v>7707</v>
      </c>
      <c r="K866" s="1" t="n">
        <f aca="false">H866-J866</f>
        <v>0</v>
      </c>
      <c r="L866" s="0"/>
    </row>
    <row r="867" customFormat="false" ht="29.85" hidden="false" customHeight="false" outlineLevel="0" collapsed="false">
      <c r="A867" s="1" t="s">
        <v>2355</v>
      </c>
      <c r="B867" s="1" t="s">
        <v>2356</v>
      </c>
      <c r="C867" s="1" t="s">
        <v>58</v>
      </c>
      <c r="D867" s="1" t="s">
        <v>59</v>
      </c>
      <c r="E867" s="1" t="n">
        <v>9865</v>
      </c>
      <c r="F867" s="1" t="n">
        <f aca="false">D867-C867</f>
        <v>2</v>
      </c>
      <c r="G867" s="22" t="n">
        <v>3853.5</v>
      </c>
      <c r="H867" s="1" t="n">
        <f aca="false">G867*F867</f>
        <v>7707</v>
      </c>
      <c r="I867" s="13" t="s">
        <v>2357</v>
      </c>
      <c r="J867" s="14" t="n">
        <v>7707</v>
      </c>
      <c r="K867" s="1" t="n">
        <f aca="false">H867-J867</f>
        <v>0</v>
      </c>
      <c r="L867" s="0"/>
    </row>
    <row r="868" s="18" customFormat="true" ht="29.85" hidden="false" customHeight="false" outlineLevel="0" collapsed="false">
      <c r="A868" s="15" t="s">
        <v>2358</v>
      </c>
      <c r="B868" s="15" t="s">
        <v>2359</v>
      </c>
      <c r="C868" s="15" t="s">
        <v>35</v>
      </c>
      <c r="D868" s="15" t="s">
        <v>180</v>
      </c>
      <c r="E868" s="15" t="n">
        <v>49325</v>
      </c>
      <c r="F868" s="15" t="n">
        <f aca="false">D868-C868</f>
        <v>10</v>
      </c>
      <c r="G868" s="15" t="n">
        <v>3670</v>
      </c>
      <c r="H868" s="15" t="n">
        <f aca="false">G868*F868</f>
        <v>36700</v>
      </c>
      <c r="I868" s="16" t="s">
        <v>2360</v>
      </c>
      <c r="J868" s="17" t="n">
        <v>36700</v>
      </c>
      <c r="K868" s="15" t="n">
        <f aca="false">H868-J868</f>
        <v>0</v>
      </c>
    </row>
    <row r="869" customFormat="false" ht="30.8" hidden="false" customHeight="false" outlineLevel="0" collapsed="false">
      <c r="A869" s="1" t="s">
        <v>2361</v>
      </c>
      <c r="B869" s="1" t="s">
        <v>2362</v>
      </c>
      <c r="C869" s="1" t="s">
        <v>58</v>
      </c>
      <c r="D869" s="1" t="s">
        <v>59</v>
      </c>
      <c r="E869" s="1" t="n">
        <v>9865</v>
      </c>
      <c r="F869" s="1" t="n">
        <f aca="false">D869-C869</f>
        <v>2</v>
      </c>
      <c r="G869" s="22" t="n">
        <v>3853.5</v>
      </c>
      <c r="H869" s="1" t="n">
        <f aca="false">G869*F869</f>
        <v>7707</v>
      </c>
      <c r="I869" s="13" t="s">
        <v>2363</v>
      </c>
      <c r="J869" s="14" t="n">
        <v>7707</v>
      </c>
      <c r="K869" s="1" t="n">
        <f aca="false">H869-J869</f>
        <v>0</v>
      </c>
      <c r="L869" s="0"/>
    </row>
    <row r="870" customFormat="false" ht="30.8" hidden="false" customHeight="false" outlineLevel="0" collapsed="false">
      <c r="A870" s="1" t="s">
        <v>2364</v>
      </c>
      <c r="B870" s="1" t="s">
        <v>2365</v>
      </c>
      <c r="C870" s="1" t="s">
        <v>67</v>
      </c>
      <c r="D870" s="1" t="s">
        <v>20</v>
      </c>
      <c r="E870" s="1" t="n">
        <v>52075</v>
      </c>
      <c r="F870" s="1" t="n">
        <f aca="false">D870-C870</f>
        <v>10</v>
      </c>
      <c r="G870" s="22" t="n">
        <v>3853.5</v>
      </c>
      <c r="H870" s="1" t="n">
        <f aca="false">G870*F870</f>
        <v>38535</v>
      </c>
      <c r="I870" s="13" t="s">
        <v>2366</v>
      </c>
      <c r="J870" s="14" t="n">
        <v>38535</v>
      </c>
      <c r="K870" s="1" t="n">
        <f aca="false">H870-J870</f>
        <v>0</v>
      </c>
      <c r="L870" s="0"/>
    </row>
    <row r="871" customFormat="false" ht="30.8" hidden="false" customHeight="false" outlineLevel="0" collapsed="false">
      <c r="A871" s="1" t="s">
        <v>2367</v>
      </c>
      <c r="B871" s="1" t="s">
        <v>2368</v>
      </c>
      <c r="C871" s="1" t="s">
        <v>82</v>
      </c>
      <c r="D871" s="1" t="s">
        <v>35</v>
      </c>
      <c r="E871" s="1" t="n">
        <v>19730</v>
      </c>
      <c r="F871" s="1" t="n">
        <f aca="false">D871-C871</f>
        <v>4</v>
      </c>
      <c r="G871" s="22" t="n">
        <v>3853.5</v>
      </c>
      <c r="H871" s="1" t="n">
        <f aca="false">G871*F871</f>
        <v>15414</v>
      </c>
      <c r="I871" s="13" t="s">
        <v>2369</v>
      </c>
      <c r="J871" s="14" t="n">
        <v>15414</v>
      </c>
      <c r="K871" s="1" t="n">
        <f aca="false">H871-J871</f>
        <v>0</v>
      </c>
      <c r="L871" s="0"/>
    </row>
    <row r="872" customFormat="false" ht="30.8" hidden="false" customHeight="false" outlineLevel="0" collapsed="false">
      <c r="A872" s="1" t="s">
        <v>2370</v>
      </c>
      <c r="B872" s="1" t="s">
        <v>2371</v>
      </c>
      <c r="C872" s="1" t="s">
        <v>39</v>
      </c>
      <c r="D872" s="1" t="s">
        <v>51</v>
      </c>
      <c r="E872" s="1" t="n">
        <v>30537.5</v>
      </c>
      <c r="F872" s="1" t="n">
        <f aca="false">D872-C872</f>
        <v>5</v>
      </c>
      <c r="G872" s="22" t="n">
        <v>3853.5</v>
      </c>
      <c r="H872" s="1" t="n">
        <f aca="false">G872*F872</f>
        <v>19267.5</v>
      </c>
      <c r="I872" s="13" t="s">
        <v>2372</v>
      </c>
      <c r="J872" s="14" t="n">
        <v>19267.5</v>
      </c>
      <c r="K872" s="1" t="n">
        <f aca="false">H872-J872</f>
        <v>0</v>
      </c>
      <c r="L872" s="0"/>
    </row>
    <row r="873" customFormat="false" ht="30.8" hidden="false" customHeight="false" outlineLevel="0" collapsed="false">
      <c r="A873" s="1" t="s">
        <v>2373</v>
      </c>
      <c r="B873" s="1" t="s">
        <v>2374</v>
      </c>
      <c r="C873" s="1" t="s">
        <v>112</v>
      </c>
      <c r="D873" s="1" t="s">
        <v>59</v>
      </c>
      <c r="E873" s="1" t="n">
        <v>46130</v>
      </c>
      <c r="F873" s="1" t="n">
        <f aca="false">D873-C873</f>
        <v>8</v>
      </c>
      <c r="G873" s="22" t="n">
        <v>3853.5</v>
      </c>
      <c r="H873" s="1" t="n">
        <f aca="false">G873*F873</f>
        <v>30828</v>
      </c>
      <c r="I873" s="13" t="s">
        <v>2375</v>
      </c>
      <c r="J873" s="14" t="n">
        <v>30828</v>
      </c>
      <c r="K873" s="1" t="n">
        <f aca="false">H873-J873</f>
        <v>0</v>
      </c>
      <c r="L873" s="0"/>
    </row>
    <row r="874" customFormat="false" ht="30.8" hidden="false" customHeight="false" outlineLevel="0" collapsed="false">
      <c r="A874" s="1" t="s">
        <v>2376</v>
      </c>
      <c r="B874" s="1" t="s">
        <v>2377</v>
      </c>
      <c r="C874" s="1" t="s">
        <v>14</v>
      </c>
      <c r="D874" s="1" t="s">
        <v>20</v>
      </c>
      <c r="E874" s="1" t="n">
        <v>6047.5</v>
      </c>
      <c r="F874" s="1" t="n">
        <f aca="false">D874-C874</f>
        <v>1</v>
      </c>
      <c r="G874" s="22" t="n">
        <v>4693.5</v>
      </c>
      <c r="H874" s="1" t="n">
        <f aca="false">G874*F874</f>
        <v>4693.5</v>
      </c>
      <c r="I874" s="13" t="s">
        <v>2378</v>
      </c>
      <c r="J874" s="14" t="n">
        <v>4693.5</v>
      </c>
      <c r="K874" s="1" t="n">
        <f aca="false">H874-J874</f>
        <v>0</v>
      </c>
      <c r="L874" s="0"/>
    </row>
    <row r="875" customFormat="false" ht="37.3" hidden="false" customHeight="true" outlineLevel="0" collapsed="false">
      <c r="A875" s="1" t="s">
        <v>2379</v>
      </c>
      <c r="B875" s="1" t="s">
        <v>2380</v>
      </c>
      <c r="C875" s="1" t="s">
        <v>86</v>
      </c>
      <c r="D875" s="1" t="s">
        <v>14</v>
      </c>
      <c r="E875" s="1" t="n">
        <v>30237.5</v>
      </c>
      <c r="F875" s="1" t="n">
        <f aca="false">D875-C875</f>
        <v>5</v>
      </c>
      <c r="G875" s="22" t="n">
        <v>4693.5</v>
      </c>
      <c r="H875" s="1" t="n">
        <f aca="false">G875*F875</f>
        <v>23467.5</v>
      </c>
      <c r="I875" s="13" t="s">
        <v>2381</v>
      </c>
      <c r="J875" s="14" t="n">
        <v>23467.5</v>
      </c>
      <c r="K875" s="1" t="n">
        <f aca="false">H875-J875</f>
        <v>0</v>
      </c>
      <c r="L875" s="0"/>
    </row>
    <row r="876" s="18" customFormat="true" ht="19.55" hidden="false" customHeight="true" outlineLevel="0" collapsed="false">
      <c r="A876" s="15" t="s">
        <v>2382</v>
      </c>
      <c r="B876" s="15" t="s">
        <v>2383</v>
      </c>
      <c r="C876" s="15" t="s">
        <v>43</v>
      </c>
      <c r="D876" s="15" t="s">
        <v>29</v>
      </c>
      <c r="E876" s="15" t="n">
        <v>29990</v>
      </c>
      <c r="F876" s="15" t="n">
        <f aca="false">D876-C876</f>
        <v>4</v>
      </c>
      <c r="G876" s="15" t="n">
        <v>3670</v>
      </c>
      <c r="H876" s="15" t="n">
        <f aca="false">G876*F876</f>
        <v>14680</v>
      </c>
      <c r="I876" s="16" t="s">
        <v>2384</v>
      </c>
      <c r="J876" s="17" t="n">
        <v>14680</v>
      </c>
      <c r="K876" s="15" t="n">
        <f aca="false">H876-J876</f>
        <v>0</v>
      </c>
    </row>
    <row r="877" s="12" customFormat="true" ht="29.85" hidden="false" customHeight="false" outlineLevel="0" collapsed="false">
      <c r="A877" s="19" t="s">
        <v>2385</v>
      </c>
      <c r="B877" s="11" t="s">
        <v>2386</v>
      </c>
      <c r="C877" s="11" t="s">
        <v>82</v>
      </c>
      <c r="D877" s="11" t="s">
        <v>39</v>
      </c>
      <c r="E877" s="11" t="n">
        <v>65056.25</v>
      </c>
      <c r="F877" s="11" t="n">
        <f aca="false">D877-C877</f>
        <v>5</v>
      </c>
      <c r="G877" s="8" t="n">
        <f aca="false">3853.5*2</f>
        <v>7707</v>
      </c>
      <c r="H877" s="11" t="n">
        <f aca="false">G877*F877</f>
        <v>38535</v>
      </c>
      <c r="I877" s="9" t="s">
        <v>2387</v>
      </c>
      <c r="J877" s="10" t="n">
        <v>19267.5</v>
      </c>
      <c r="K877" s="8" t="n">
        <f aca="false">H877-J877-J878</f>
        <v>0</v>
      </c>
      <c r="L877" s="11"/>
    </row>
    <row r="878" customFormat="false" ht="29.85" hidden="false" customHeight="false" outlineLevel="0" collapsed="false">
      <c r="A878" s="19"/>
      <c r="B878" s="11"/>
      <c r="C878" s="11"/>
      <c r="D878" s="11"/>
      <c r="E878" s="11"/>
      <c r="F878" s="11"/>
      <c r="G878" s="8"/>
      <c r="H878" s="11"/>
      <c r="I878" s="20" t="s">
        <v>2388</v>
      </c>
      <c r="J878" s="21" t="n">
        <v>19267.5</v>
      </c>
      <c r="K878" s="8" t="n">
        <v>0</v>
      </c>
      <c r="L878" s="11"/>
    </row>
    <row r="879" s="34" customFormat="true" ht="30.8" hidden="false" customHeight="false" outlineLevel="0" collapsed="false">
      <c r="A879" s="1" t="s">
        <v>2389</v>
      </c>
      <c r="B879" s="1" t="s">
        <v>2390</v>
      </c>
      <c r="C879" s="1" t="s">
        <v>28</v>
      </c>
      <c r="D879" s="1" t="s">
        <v>47</v>
      </c>
      <c r="E879" s="1" t="n">
        <v>4767.5</v>
      </c>
      <c r="F879" s="1" t="n">
        <f aca="false">D879-C879</f>
        <v>1</v>
      </c>
      <c r="G879" s="22" t="n">
        <v>3853.5</v>
      </c>
      <c r="H879" s="1" t="n">
        <f aca="false">G879*F879</f>
        <v>3853.5</v>
      </c>
      <c r="I879" s="13" t="s">
        <v>2391</v>
      </c>
      <c r="J879" s="14" t="n">
        <v>3853.5</v>
      </c>
      <c r="K879" s="1" t="n">
        <f aca="false">H879-J879</f>
        <v>0</v>
      </c>
      <c r="L879" s="1"/>
      <c r="M879" s="0"/>
      <c r="N879" s="0"/>
      <c r="O879" s="0"/>
      <c r="P879" s="0"/>
      <c r="Q879" s="0"/>
      <c r="R879" s="0"/>
      <c r="S879" s="0"/>
      <c r="T879" s="0"/>
      <c r="U879" s="0"/>
      <c r="V879" s="0"/>
      <c r="AMI879" s="0"/>
      <c r="AMJ879" s="0"/>
    </row>
    <row r="880" s="12" customFormat="true" ht="29.85" hidden="false" customHeight="false" outlineLevel="0" collapsed="false">
      <c r="A880" s="19" t="s">
        <v>2392</v>
      </c>
      <c r="B880" s="11" t="s">
        <v>2393</v>
      </c>
      <c r="C880" s="11" t="s">
        <v>1756</v>
      </c>
      <c r="D880" s="11" t="s">
        <v>28</v>
      </c>
      <c r="E880" s="11" t="n">
        <v>24770</v>
      </c>
      <c r="F880" s="11" t="n">
        <v>1</v>
      </c>
      <c r="G880" s="8" t="n">
        <v>3670</v>
      </c>
      <c r="H880" s="11" t="n">
        <f aca="false">G880*F880</f>
        <v>3670</v>
      </c>
      <c r="I880" s="9" t="s">
        <v>2394</v>
      </c>
      <c r="J880" s="10" t="n">
        <v>3670</v>
      </c>
      <c r="K880" s="11" t="n">
        <f aca="false">H880+H881-J880-J881</f>
        <v>0</v>
      </c>
      <c r="L880" s="11"/>
    </row>
    <row r="881" s="12" customFormat="true" ht="29.85" hidden="false" customHeight="false" outlineLevel="0" collapsed="false">
      <c r="A881" s="19"/>
      <c r="B881" s="11"/>
      <c r="C881" s="11"/>
      <c r="D881" s="11"/>
      <c r="E881" s="11"/>
      <c r="F881" s="11" t="n">
        <v>5</v>
      </c>
      <c r="G881" s="8" t="n">
        <v>5000</v>
      </c>
      <c r="H881" s="11" t="n">
        <f aca="false">G881*F881</f>
        <v>25000</v>
      </c>
      <c r="I881" s="9" t="s">
        <v>2395</v>
      </c>
      <c r="J881" s="10" t="n">
        <v>25000</v>
      </c>
      <c r="K881" s="11" t="n">
        <v>0</v>
      </c>
      <c r="L881" s="11"/>
    </row>
    <row r="882" customFormat="false" ht="30.8" hidden="false" customHeight="false" outlineLevel="0" collapsed="false">
      <c r="A882" s="1" t="s">
        <v>2396</v>
      </c>
      <c r="B882" s="1" t="s">
        <v>2397</v>
      </c>
      <c r="C882" s="1" t="s">
        <v>24</v>
      </c>
      <c r="D882" s="1" t="s">
        <v>34</v>
      </c>
      <c r="E882" s="1" t="n">
        <v>17132.5</v>
      </c>
      <c r="F882" s="1" t="n">
        <f aca="false">D882-C882</f>
        <v>2</v>
      </c>
      <c r="G882" s="22" t="n">
        <v>5743.5</v>
      </c>
      <c r="H882" s="1" t="n">
        <f aca="false">G882*F882</f>
        <v>11487</v>
      </c>
      <c r="I882" s="13" t="s">
        <v>2398</v>
      </c>
      <c r="J882" s="14" t="n">
        <v>11486.8</v>
      </c>
      <c r="K882" s="1" t="n">
        <f aca="false">H882-J882</f>
        <v>0.200000000000728</v>
      </c>
      <c r="L882" s="0"/>
    </row>
    <row r="883" s="18" customFormat="true" ht="29.85" hidden="false" customHeight="false" outlineLevel="0" collapsed="false">
      <c r="A883" s="15" t="s">
        <v>2399</v>
      </c>
      <c r="B883" s="15" t="s">
        <v>2400</v>
      </c>
      <c r="C883" s="15" t="s">
        <v>63</v>
      </c>
      <c r="D883" s="15" t="s">
        <v>93</v>
      </c>
      <c r="E883" s="15" t="n">
        <v>56630</v>
      </c>
      <c r="F883" s="15" t="n">
        <f aca="false">D883-C883</f>
        <v>7</v>
      </c>
      <c r="G883" s="15" t="n">
        <v>4470</v>
      </c>
      <c r="H883" s="15" t="n">
        <f aca="false">G883*F883</f>
        <v>31290</v>
      </c>
      <c r="I883" s="16" t="s">
        <v>2401</v>
      </c>
      <c r="J883" s="17" t="n">
        <v>31290</v>
      </c>
      <c r="K883" s="15" t="n">
        <f aca="false">H883-J883</f>
        <v>0</v>
      </c>
    </row>
    <row r="884" s="12" customFormat="true" ht="29.85" hidden="false" customHeight="false" outlineLevel="0" collapsed="false">
      <c r="A884" s="19" t="s">
        <v>2402</v>
      </c>
      <c r="B884" s="11" t="s">
        <v>2403</v>
      </c>
      <c r="C884" s="11" t="s">
        <v>166</v>
      </c>
      <c r="D884" s="11" t="s">
        <v>47</v>
      </c>
      <c r="E884" s="11" t="n">
        <v>17647</v>
      </c>
      <c r="F884" s="11" t="n">
        <v>2</v>
      </c>
      <c r="G884" s="8" t="n">
        <v>3853.5</v>
      </c>
      <c r="H884" s="11" t="n">
        <f aca="false">G884*F884</f>
        <v>7707</v>
      </c>
      <c r="I884" s="9" t="s">
        <v>2404</v>
      </c>
      <c r="J884" s="10" t="n">
        <v>7707</v>
      </c>
      <c r="K884" s="11" t="n">
        <f aca="false">H884+H885-J884-J885</f>
        <v>500</v>
      </c>
      <c r="L884" s="11"/>
    </row>
    <row r="885" s="12" customFormat="true" ht="29.85" hidden="false" customHeight="false" outlineLevel="0" collapsed="false">
      <c r="A885" s="19"/>
      <c r="B885" s="11"/>
      <c r="C885" s="11"/>
      <c r="D885" s="11"/>
      <c r="E885" s="11"/>
      <c r="F885" s="11" t="n">
        <v>1</v>
      </c>
      <c r="G885" s="8" t="n">
        <v>5000</v>
      </c>
      <c r="H885" s="11" t="n">
        <f aca="false">(G885*F885)+1100+600</f>
        <v>6700</v>
      </c>
      <c r="I885" s="9" t="s">
        <v>2405</v>
      </c>
      <c r="J885" s="10" t="n">
        <v>6200</v>
      </c>
      <c r="K885" s="11" t="n">
        <v>0</v>
      </c>
      <c r="L885" s="11"/>
    </row>
    <row r="886" s="18" customFormat="true" ht="29.85" hidden="false" customHeight="false" outlineLevel="0" collapsed="false">
      <c r="A886" s="64" t="s">
        <v>2406</v>
      </c>
      <c r="B886" s="15" t="s">
        <v>2407</v>
      </c>
      <c r="C886" s="15" t="s">
        <v>43</v>
      </c>
      <c r="D886" s="15" t="s">
        <v>29</v>
      </c>
      <c r="E886" s="15" t="n">
        <v>55135</v>
      </c>
      <c r="F886" s="15" t="n">
        <f aca="false">D886-C886</f>
        <v>4</v>
      </c>
      <c r="G886" s="15" t="n">
        <v>3670</v>
      </c>
      <c r="H886" s="15" t="n">
        <f aca="false">(G886*F886)*2</f>
        <v>29360</v>
      </c>
      <c r="I886" s="16" t="s">
        <v>2408</v>
      </c>
      <c r="J886" s="17" t="n">
        <v>14680</v>
      </c>
      <c r="K886" s="15" t="n">
        <f aca="false">H886-J886-J887</f>
        <v>0</v>
      </c>
      <c r="L886" s="15"/>
    </row>
    <row r="887" s="18" customFormat="true" ht="29.85" hidden="false" customHeight="false" outlineLevel="0" collapsed="false">
      <c r="A887" s="64"/>
      <c r="B887" s="15"/>
      <c r="C887" s="15"/>
      <c r="D887" s="15"/>
      <c r="E887" s="15"/>
      <c r="F887" s="15"/>
      <c r="G887" s="15"/>
      <c r="H887" s="15"/>
      <c r="I887" s="16" t="s">
        <v>2409</v>
      </c>
      <c r="J887" s="17" t="n">
        <v>14680</v>
      </c>
      <c r="K887" s="15" t="n">
        <v>0</v>
      </c>
      <c r="L887" s="15"/>
    </row>
    <row r="888" customFormat="false" ht="29.85" hidden="false" customHeight="false" outlineLevel="0" collapsed="false">
      <c r="A888" s="15" t="s">
        <v>2410</v>
      </c>
      <c r="B888" s="15" t="s">
        <v>2411</v>
      </c>
      <c r="C888" s="15" t="s">
        <v>39</v>
      </c>
      <c r="D888" s="15" t="s">
        <v>112</v>
      </c>
      <c r="E888" s="15" t="n">
        <v>42600</v>
      </c>
      <c r="F888" s="15" t="n">
        <f aca="false">D888-C888</f>
        <v>6</v>
      </c>
      <c r="G888" s="15" t="n">
        <v>3670</v>
      </c>
      <c r="H888" s="15" t="n">
        <f aca="false">G888*F888</f>
        <v>22020</v>
      </c>
      <c r="I888" s="16" t="s">
        <v>2412</v>
      </c>
      <c r="J888" s="17" t="n">
        <v>22020</v>
      </c>
      <c r="K888" s="15" t="n">
        <f aca="false">H888-J888</f>
        <v>0</v>
      </c>
      <c r="L888" s="0"/>
    </row>
    <row r="889" customFormat="false" ht="15.9" hidden="false" customHeight="false" outlineLevel="0" collapsed="false">
      <c r="A889" s="22" t="s">
        <v>2413</v>
      </c>
      <c r="B889" s="22" t="s">
        <v>2414</v>
      </c>
      <c r="C889" s="22" t="s">
        <v>43</v>
      </c>
      <c r="D889" s="22" t="s">
        <v>142</v>
      </c>
      <c r="E889" s="22" t="n">
        <v>15622.5</v>
      </c>
      <c r="F889" s="22" t="n">
        <f aca="false">D889-C889</f>
        <v>3</v>
      </c>
      <c r="G889" s="22" t="n">
        <v>3853.5</v>
      </c>
      <c r="H889" s="22" t="n">
        <f aca="false">G889*F889</f>
        <v>11560.5</v>
      </c>
      <c r="I889" s="13" t="s">
        <v>2415</v>
      </c>
      <c r="J889" s="14" t="n">
        <v>11560.5</v>
      </c>
      <c r="K889" s="1" t="n">
        <f aca="false">H889-J889</f>
        <v>0</v>
      </c>
      <c r="L889" s="0"/>
    </row>
    <row r="890" customFormat="false" ht="15.9" hidden="false" customHeight="false" outlineLevel="0" collapsed="false">
      <c r="A890" s="1" t="s">
        <v>2416</v>
      </c>
      <c r="B890" s="1" t="s">
        <v>2417</v>
      </c>
      <c r="C890" s="1" t="s">
        <v>28</v>
      </c>
      <c r="D890" s="1" t="s">
        <v>142</v>
      </c>
      <c r="E890" s="1" t="n">
        <v>8765</v>
      </c>
      <c r="F890" s="1" t="n">
        <f aca="false">D890-C890</f>
        <v>2</v>
      </c>
      <c r="G890" s="22" t="n">
        <v>3853.5</v>
      </c>
      <c r="H890" s="1" t="n">
        <f aca="false">G890*F890</f>
        <v>7707</v>
      </c>
      <c r="I890" s="13" t="s">
        <v>2418</v>
      </c>
      <c r="J890" s="14" t="n">
        <v>7707</v>
      </c>
      <c r="K890" s="1" t="n">
        <f aca="false">H890-J890</f>
        <v>0</v>
      </c>
      <c r="L890" s="0"/>
    </row>
    <row r="891" customFormat="false" ht="30.8" hidden="false" customHeight="false" outlineLevel="0" collapsed="false">
      <c r="A891" s="1" t="s">
        <v>2419</v>
      </c>
      <c r="B891" s="1" t="s">
        <v>2420</v>
      </c>
      <c r="C891" s="1" t="s">
        <v>63</v>
      </c>
      <c r="D891" s="1" t="s">
        <v>24</v>
      </c>
      <c r="E891" s="1" t="n">
        <v>18345</v>
      </c>
      <c r="F891" s="1" t="n">
        <f aca="false">D891-C891</f>
        <v>2</v>
      </c>
      <c r="G891" s="22" t="n">
        <v>5743.5</v>
      </c>
      <c r="H891" s="1" t="n">
        <f aca="false">G891*F891</f>
        <v>11487</v>
      </c>
      <c r="I891" s="13" t="s">
        <v>2421</v>
      </c>
      <c r="J891" s="14" t="n">
        <v>11486.8</v>
      </c>
      <c r="K891" s="1" t="n">
        <f aca="false">H891-J891</f>
        <v>0.200000000000728</v>
      </c>
      <c r="L891" s="0"/>
    </row>
    <row r="892" customFormat="false" ht="30.8" hidden="false" customHeight="false" outlineLevel="0" collapsed="false">
      <c r="A892" s="1" t="s">
        <v>2422</v>
      </c>
      <c r="B892" s="1" t="s">
        <v>2423</v>
      </c>
      <c r="C892" s="1" t="s">
        <v>58</v>
      </c>
      <c r="D892" s="1" t="s">
        <v>59</v>
      </c>
      <c r="E892" s="1" t="n">
        <v>11185</v>
      </c>
      <c r="F892" s="1" t="n">
        <f aca="false">D892-C892</f>
        <v>2</v>
      </c>
      <c r="G892" s="22" t="n">
        <v>3853.5</v>
      </c>
      <c r="H892" s="1" t="n">
        <f aca="false">G892*F892</f>
        <v>7707</v>
      </c>
      <c r="I892" s="13" t="s">
        <v>2424</v>
      </c>
      <c r="J892" s="14" t="n">
        <v>7707</v>
      </c>
      <c r="K892" s="1" t="n">
        <f aca="false">H892-J892</f>
        <v>0</v>
      </c>
      <c r="L892" s="0"/>
    </row>
    <row r="893" customFormat="false" ht="30.8" hidden="false" customHeight="false" outlineLevel="0" collapsed="false">
      <c r="A893" s="1" t="s">
        <v>2425</v>
      </c>
      <c r="B893" s="1" t="s">
        <v>2426</v>
      </c>
      <c r="C893" s="1" t="s">
        <v>142</v>
      </c>
      <c r="D893" s="1" t="s">
        <v>75</v>
      </c>
      <c r="E893" s="1" t="n">
        <v>26587.5</v>
      </c>
      <c r="F893" s="1" t="n">
        <f aca="false">D893-C893</f>
        <v>5</v>
      </c>
      <c r="G893" s="22" t="n">
        <v>3853.5</v>
      </c>
      <c r="H893" s="1" t="n">
        <f aca="false">G893*F893</f>
        <v>19267.5</v>
      </c>
      <c r="I893" s="13" t="s">
        <v>2427</v>
      </c>
      <c r="J893" s="14" t="n">
        <v>19267.5</v>
      </c>
      <c r="K893" s="1" t="n">
        <f aca="false">H893-J893</f>
        <v>0</v>
      </c>
      <c r="L893" s="0"/>
    </row>
    <row r="894" customFormat="false" ht="30.8" hidden="false" customHeight="false" outlineLevel="0" collapsed="false">
      <c r="A894" s="22" t="s">
        <v>2428</v>
      </c>
      <c r="B894" s="22" t="s">
        <v>2429</v>
      </c>
      <c r="C894" s="22" t="s">
        <v>119</v>
      </c>
      <c r="D894" s="22" t="s">
        <v>39</v>
      </c>
      <c r="E894" s="22" t="n">
        <v>21735</v>
      </c>
      <c r="F894" s="22" t="n">
        <f aca="false">D894-C894</f>
        <v>3</v>
      </c>
      <c r="G894" s="22" t="n">
        <v>3853.5</v>
      </c>
      <c r="H894" s="22" t="n">
        <f aca="false">G894*F894</f>
        <v>11560.5</v>
      </c>
      <c r="I894" s="13" t="s">
        <v>2430</v>
      </c>
      <c r="J894" s="14" t="n">
        <v>11560.5</v>
      </c>
      <c r="K894" s="1" t="n">
        <f aca="false">H894-J894</f>
        <v>0</v>
      </c>
      <c r="L894" s="0"/>
    </row>
    <row r="895" s="32" customFormat="true" ht="30.8" hidden="false" customHeight="false" outlineLevel="0" collapsed="false">
      <c r="A895" s="29" t="s">
        <v>2431</v>
      </c>
      <c r="B895" s="29" t="s">
        <v>2432</v>
      </c>
      <c r="C895" s="29" t="s">
        <v>63</v>
      </c>
      <c r="D895" s="29" t="s">
        <v>34</v>
      </c>
      <c r="E895" s="29" t="n">
        <v>21270</v>
      </c>
      <c r="F895" s="29" t="n">
        <f aca="false">D895-C895</f>
        <v>4</v>
      </c>
      <c r="G895" s="29" t="n">
        <v>3853.5</v>
      </c>
      <c r="H895" s="29" t="n">
        <f aca="false">G895*F895</f>
        <v>15414</v>
      </c>
      <c r="I895" s="30" t="s">
        <v>2433</v>
      </c>
      <c r="J895" s="31" t="n">
        <v>15414</v>
      </c>
      <c r="K895" s="1" t="n">
        <f aca="false">H895-J895</f>
        <v>0</v>
      </c>
      <c r="L895" s="29"/>
      <c r="AMI895" s="0"/>
      <c r="AMJ895" s="0"/>
    </row>
    <row r="896" customFormat="false" ht="30.8" hidden="false" customHeight="false" outlineLevel="0" collapsed="false">
      <c r="A896" s="1" t="s">
        <v>2434</v>
      </c>
      <c r="B896" s="1" t="s">
        <v>2435</v>
      </c>
      <c r="C896" s="1" t="s">
        <v>74</v>
      </c>
      <c r="D896" s="1" t="s">
        <v>75</v>
      </c>
      <c r="E896" s="1" t="n">
        <v>16290</v>
      </c>
      <c r="F896" s="1" t="n">
        <f aca="false">D896-C896</f>
        <v>2</v>
      </c>
      <c r="G896" s="22" t="n">
        <v>3853.5</v>
      </c>
      <c r="H896" s="1" t="n">
        <f aca="false">G896*F896</f>
        <v>7707</v>
      </c>
      <c r="I896" s="13" t="s">
        <v>2436</v>
      </c>
      <c r="J896" s="14" t="n">
        <v>7707</v>
      </c>
      <c r="K896" s="1" t="n">
        <f aca="false">H896-J896</f>
        <v>0</v>
      </c>
      <c r="L896" s="0"/>
    </row>
    <row r="897" customFormat="false" ht="30.8" hidden="false" customHeight="false" outlineLevel="0" collapsed="false">
      <c r="A897" s="1" t="s">
        <v>2437</v>
      </c>
      <c r="B897" s="1" t="s">
        <v>2438</v>
      </c>
      <c r="C897" s="1" t="s">
        <v>82</v>
      </c>
      <c r="D897" s="1" t="s">
        <v>67</v>
      </c>
      <c r="E897" s="1" t="n">
        <v>18142.5</v>
      </c>
      <c r="F897" s="1" t="n">
        <f aca="false">D897-C897</f>
        <v>3</v>
      </c>
      <c r="G897" s="22" t="n">
        <v>4693.5</v>
      </c>
      <c r="H897" s="1" t="n">
        <f aca="false">G897*F897</f>
        <v>14080.5</v>
      </c>
      <c r="I897" s="13" t="s">
        <v>2439</v>
      </c>
      <c r="J897" s="14" t="n">
        <v>14080.5</v>
      </c>
      <c r="K897" s="1" t="n">
        <f aca="false">H897-J897</f>
        <v>0</v>
      </c>
      <c r="L897" s="0"/>
    </row>
    <row r="898" customFormat="false" ht="30.8" hidden="false" customHeight="false" outlineLevel="0" collapsed="false">
      <c r="A898" s="1" t="s">
        <v>2440</v>
      </c>
      <c r="B898" s="1" t="s">
        <v>2441</v>
      </c>
      <c r="C898" s="1" t="s">
        <v>34</v>
      </c>
      <c r="D898" s="1" t="s">
        <v>35</v>
      </c>
      <c r="E898" s="1" t="n">
        <v>32895</v>
      </c>
      <c r="F898" s="1" t="n">
        <f aca="false">D898-C898</f>
        <v>6</v>
      </c>
      <c r="G898" s="22" t="n">
        <v>3853.5</v>
      </c>
      <c r="H898" s="1" t="n">
        <f aca="false">G898*F898</f>
        <v>23121</v>
      </c>
      <c r="I898" s="13" t="s">
        <v>2442</v>
      </c>
      <c r="J898" s="14" t="n">
        <v>23121</v>
      </c>
      <c r="K898" s="1" t="n">
        <f aca="false">H898-J898</f>
        <v>0</v>
      </c>
      <c r="L898" s="0"/>
    </row>
    <row r="899" customFormat="false" ht="30.8" hidden="false" customHeight="false" outlineLevel="0" collapsed="false">
      <c r="A899" s="22" t="s">
        <v>2443</v>
      </c>
      <c r="B899" s="22" t="s">
        <v>2444</v>
      </c>
      <c r="C899" s="22" t="s">
        <v>14</v>
      </c>
      <c r="D899" s="22" t="s">
        <v>20</v>
      </c>
      <c r="E899" s="22" t="n">
        <v>4932.5</v>
      </c>
      <c r="F899" s="22" t="n">
        <f aca="false">D899-C899</f>
        <v>1</v>
      </c>
      <c r="G899" s="22" t="n">
        <v>3853.5</v>
      </c>
      <c r="H899" s="22" t="n">
        <f aca="false">G899*F899</f>
        <v>3853.5</v>
      </c>
      <c r="I899" s="13" t="s">
        <v>2445</v>
      </c>
      <c r="J899" s="14" t="n">
        <v>3853.5</v>
      </c>
      <c r="K899" s="1" t="n">
        <f aca="false">H899-J899</f>
        <v>0</v>
      </c>
      <c r="L899" s="0"/>
    </row>
    <row r="900" customFormat="false" ht="30.8" hidden="false" customHeight="false" outlineLevel="0" collapsed="false">
      <c r="A900" s="22" t="s">
        <v>2446</v>
      </c>
      <c r="B900" s="22" t="s">
        <v>2447</v>
      </c>
      <c r="C900" s="22" t="s">
        <v>67</v>
      </c>
      <c r="D900" s="22" t="s">
        <v>51</v>
      </c>
      <c r="E900" s="22" t="n">
        <v>34527.5</v>
      </c>
      <c r="F900" s="22" t="n">
        <f aca="false">D900-C900</f>
        <v>7</v>
      </c>
      <c r="G900" s="22" t="n">
        <v>3853.5</v>
      </c>
      <c r="H900" s="22" t="n">
        <f aca="false">G900*F900</f>
        <v>26974.5</v>
      </c>
      <c r="I900" s="13" t="s">
        <v>2448</v>
      </c>
      <c r="J900" s="14" t="n">
        <v>26974.5</v>
      </c>
      <c r="K900" s="1" t="n">
        <f aca="false">H900-J900</f>
        <v>0</v>
      </c>
      <c r="L900" s="0"/>
    </row>
    <row r="901" customFormat="false" ht="30.8" hidden="false" customHeight="false" outlineLevel="0" collapsed="false">
      <c r="A901" s="1" t="s">
        <v>2449</v>
      </c>
      <c r="B901" s="1" t="s">
        <v>2450</v>
      </c>
      <c r="C901" s="1" t="s">
        <v>43</v>
      </c>
      <c r="D901" s="1" t="s">
        <v>24</v>
      </c>
      <c r="E901" s="1" t="n">
        <v>46733.75</v>
      </c>
      <c r="F901" s="1" t="n">
        <f aca="false">D901-C901</f>
        <v>7</v>
      </c>
      <c r="G901" s="22" t="n">
        <v>3853.5</v>
      </c>
      <c r="H901" s="1" t="n">
        <f aca="false">G901*F901</f>
        <v>26974.5</v>
      </c>
      <c r="I901" s="13" t="s">
        <v>2451</v>
      </c>
      <c r="J901" s="14" t="n">
        <v>26974.5</v>
      </c>
      <c r="K901" s="1" t="n">
        <f aca="false">H901-J901</f>
        <v>0</v>
      </c>
      <c r="L901" s="0"/>
    </row>
    <row r="902" customFormat="false" ht="30.8" hidden="false" customHeight="false" outlineLevel="0" collapsed="false">
      <c r="A902" s="1" t="s">
        <v>2452</v>
      </c>
      <c r="B902" s="1" t="s">
        <v>2453</v>
      </c>
      <c r="C902" s="1" t="s">
        <v>24</v>
      </c>
      <c r="D902" s="1" t="s">
        <v>34</v>
      </c>
      <c r="E902" s="1" t="n">
        <v>14415</v>
      </c>
      <c r="F902" s="1" t="n">
        <f aca="false">D902-C902</f>
        <v>2</v>
      </c>
      <c r="G902" s="22" t="n">
        <v>5743.5</v>
      </c>
      <c r="H902" s="1" t="n">
        <f aca="false">G902*F902</f>
        <v>11487</v>
      </c>
      <c r="I902" s="13" t="s">
        <v>2454</v>
      </c>
      <c r="J902" s="14" t="n">
        <v>11486.8</v>
      </c>
      <c r="K902" s="1" t="n">
        <f aca="false">H902-J902</f>
        <v>0.200000000000728</v>
      </c>
      <c r="L902" s="0"/>
    </row>
    <row r="903" customFormat="false" ht="30.8" hidden="false" customHeight="false" outlineLevel="0" collapsed="false">
      <c r="A903" s="1" t="s">
        <v>2455</v>
      </c>
      <c r="B903" s="1" t="s">
        <v>2456</v>
      </c>
      <c r="C903" s="1" t="s">
        <v>119</v>
      </c>
      <c r="D903" s="1" t="s">
        <v>67</v>
      </c>
      <c r="E903" s="1" t="n">
        <v>5772.5</v>
      </c>
      <c r="F903" s="1" t="n">
        <f aca="false">D903-C903</f>
        <v>1</v>
      </c>
      <c r="G903" s="22" t="n">
        <v>4693.5</v>
      </c>
      <c r="H903" s="1" t="n">
        <f aca="false">G903*F903</f>
        <v>4693.5</v>
      </c>
      <c r="I903" s="13" t="s">
        <v>2457</v>
      </c>
      <c r="J903" s="14" t="n">
        <v>4693.5</v>
      </c>
      <c r="K903" s="1" t="n">
        <f aca="false">H903-J903</f>
        <v>0</v>
      </c>
      <c r="L903" s="0"/>
    </row>
    <row r="904" customFormat="false" ht="30.8" hidden="false" customHeight="false" outlineLevel="0" collapsed="false">
      <c r="A904" s="1" t="s">
        <v>2458</v>
      </c>
      <c r="B904" s="1" t="s">
        <v>2456</v>
      </c>
      <c r="C904" s="1" t="s">
        <v>86</v>
      </c>
      <c r="D904" s="1" t="s">
        <v>207</v>
      </c>
      <c r="E904" s="1" t="n">
        <v>9865</v>
      </c>
      <c r="F904" s="1" t="n">
        <f aca="false">D904-C904</f>
        <v>2</v>
      </c>
      <c r="G904" s="22" t="n">
        <v>3853.5</v>
      </c>
      <c r="H904" s="1" t="n">
        <f aca="false">G904*F904</f>
        <v>7707</v>
      </c>
      <c r="I904" s="13" t="s">
        <v>2459</v>
      </c>
      <c r="J904" s="14" t="n">
        <v>7707</v>
      </c>
      <c r="K904" s="1" t="n">
        <f aca="false">H904-J904</f>
        <v>0</v>
      </c>
      <c r="L904" s="0"/>
    </row>
    <row r="905" customFormat="false" ht="30.8" hidden="false" customHeight="false" outlineLevel="0" collapsed="false">
      <c r="A905" s="1" t="s">
        <v>2460</v>
      </c>
      <c r="B905" s="1" t="s">
        <v>2461</v>
      </c>
      <c r="C905" s="1" t="s">
        <v>35</v>
      </c>
      <c r="D905" s="1" t="s">
        <v>13</v>
      </c>
      <c r="E905" s="1" t="n">
        <v>13645</v>
      </c>
      <c r="F905" s="1" t="n">
        <f aca="false">D905-C905</f>
        <v>2</v>
      </c>
      <c r="G905" s="22" t="n">
        <v>5743.5</v>
      </c>
      <c r="H905" s="1" t="n">
        <f aca="false">G905*F905</f>
        <v>11487</v>
      </c>
      <c r="I905" s="13" t="s">
        <v>2462</v>
      </c>
      <c r="J905" s="14" t="n">
        <v>11486.8</v>
      </c>
      <c r="K905" s="1" t="n">
        <f aca="false">H905-J905</f>
        <v>0.200000000000728</v>
      </c>
      <c r="L905" s="0"/>
    </row>
    <row r="906" customFormat="false" ht="30.8" hidden="false" customHeight="false" outlineLevel="0" collapsed="false">
      <c r="A906" s="1" t="s">
        <v>2463</v>
      </c>
      <c r="B906" s="1" t="s">
        <v>2464</v>
      </c>
      <c r="C906" s="1" t="s">
        <v>74</v>
      </c>
      <c r="D906" s="1" t="s">
        <v>75</v>
      </c>
      <c r="E906" s="1" t="n">
        <v>12215</v>
      </c>
      <c r="F906" s="1" t="n">
        <f aca="false">D906-C906</f>
        <v>2</v>
      </c>
      <c r="G906" s="22" t="n">
        <v>3853.5</v>
      </c>
      <c r="H906" s="1" t="n">
        <f aca="false">G906*F906</f>
        <v>7707</v>
      </c>
      <c r="I906" s="13" t="s">
        <v>2465</v>
      </c>
      <c r="J906" s="14" t="n">
        <v>7707</v>
      </c>
      <c r="K906" s="1" t="n">
        <f aca="false">H906-J906</f>
        <v>0</v>
      </c>
      <c r="L906" s="0"/>
    </row>
    <row r="907" customFormat="false" ht="30.8" hidden="false" customHeight="false" outlineLevel="0" collapsed="false">
      <c r="A907" s="1" t="s">
        <v>2466</v>
      </c>
      <c r="B907" s="1" t="s">
        <v>2464</v>
      </c>
      <c r="C907" s="1" t="s">
        <v>75</v>
      </c>
      <c r="D907" s="1" t="s">
        <v>19</v>
      </c>
      <c r="E907" s="1" t="n">
        <v>12215</v>
      </c>
      <c r="F907" s="1" t="n">
        <f aca="false">D907-C907</f>
        <v>2</v>
      </c>
      <c r="G907" s="22" t="n">
        <v>3853.5</v>
      </c>
      <c r="H907" s="1" t="n">
        <f aca="false">G907*F907</f>
        <v>7707</v>
      </c>
      <c r="I907" s="13" t="s">
        <v>2467</v>
      </c>
      <c r="J907" s="14" t="n">
        <v>7707</v>
      </c>
      <c r="K907" s="1" t="n">
        <f aca="false">H907-J907</f>
        <v>0</v>
      </c>
      <c r="L907" s="0"/>
    </row>
    <row r="908" customFormat="false" ht="30.8" hidden="false" customHeight="false" outlineLevel="0" collapsed="false">
      <c r="A908" s="1" t="s">
        <v>2468</v>
      </c>
      <c r="B908" s="1" t="s">
        <v>2469</v>
      </c>
      <c r="C908" s="1" t="s">
        <v>35</v>
      </c>
      <c r="D908" s="1" t="s">
        <v>13</v>
      </c>
      <c r="E908" s="1" t="n">
        <v>9865</v>
      </c>
      <c r="F908" s="1" t="n">
        <f aca="false">D908-C908</f>
        <v>2</v>
      </c>
      <c r="G908" s="22" t="n">
        <v>3853.5</v>
      </c>
      <c r="H908" s="1" t="n">
        <f aca="false">G908*F908</f>
        <v>7707</v>
      </c>
      <c r="I908" s="13" t="s">
        <v>2470</v>
      </c>
      <c r="J908" s="14" t="n">
        <v>7707</v>
      </c>
      <c r="K908" s="1" t="n">
        <f aca="false">H908-J908</f>
        <v>0</v>
      </c>
      <c r="L908" s="0"/>
    </row>
    <row r="909" s="18" customFormat="true" ht="29.85" hidden="false" customHeight="false" outlineLevel="0" collapsed="false">
      <c r="A909" s="15" t="s">
        <v>2471</v>
      </c>
      <c r="B909" s="15" t="s">
        <v>2472</v>
      </c>
      <c r="C909" s="15" t="s">
        <v>43</v>
      </c>
      <c r="D909" s="15" t="s">
        <v>142</v>
      </c>
      <c r="E909" s="15" t="n">
        <v>20175</v>
      </c>
      <c r="F909" s="15" t="n">
        <f aca="false">D909-C909</f>
        <v>3</v>
      </c>
      <c r="G909" s="15" t="n">
        <v>4470</v>
      </c>
      <c r="H909" s="15" t="n">
        <f aca="false">G909*F909</f>
        <v>13410</v>
      </c>
      <c r="I909" s="16" t="s">
        <v>2473</v>
      </c>
      <c r="J909" s="17" t="n">
        <v>13410</v>
      </c>
      <c r="K909" s="15" t="n">
        <f aca="false">H909-J909</f>
        <v>0</v>
      </c>
    </row>
    <row r="910" s="18" customFormat="true" ht="29.85" hidden="false" customHeight="false" outlineLevel="0" collapsed="false">
      <c r="A910" s="15" t="s">
        <v>2474</v>
      </c>
      <c r="B910" s="15" t="s">
        <v>2475</v>
      </c>
      <c r="C910" s="15" t="s">
        <v>63</v>
      </c>
      <c r="D910" s="15" t="s">
        <v>34</v>
      </c>
      <c r="E910" s="15" t="n">
        <v>23700</v>
      </c>
      <c r="F910" s="15" t="n">
        <f aca="false">D910-C910</f>
        <v>4</v>
      </c>
      <c r="G910" s="15" t="n">
        <v>3670</v>
      </c>
      <c r="H910" s="15" t="n">
        <f aca="false">G910*F910</f>
        <v>14680</v>
      </c>
      <c r="I910" s="16" t="s">
        <v>2476</v>
      </c>
      <c r="J910" s="17" t="n">
        <v>14680</v>
      </c>
      <c r="K910" s="15" t="n">
        <f aca="false">H910-J910</f>
        <v>0</v>
      </c>
    </row>
    <row r="911" customFormat="false" ht="29.85" hidden="false" customHeight="false" outlineLevel="0" collapsed="false">
      <c r="A911" s="70" t="s">
        <v>2477</v>
      </c>
      <c r="B911" s="15" t="s">
        <v>2478</v>
      </c>
      <c r="C911" s="15" t="s">
        <v>14</v>
      </c>
      <c r="D911" s="15" t="s">
        <v>180</v>
      </c>
      <c r="E911" s="15" t="n">
        <v>27290</v>
      </c>
      <c r="F911" s="15" t="n">
        <f aca="false">D911-C911</f>
        <v>2</v>
      </c>
      <c r="G911" s="15" t="n">
        <v>5743.5</v>
      </c>
      <c r="H911" s="15" t="n">
        <f aca="false">11486.8*2</f>
        <v>22973.6</v>
      </c>
      <c r="I911" s="16" t="s">
        <v>2479</v>
      </c>
      <c r="J911" s="17" t="n">
        <v>11486.8</v>
      </c>
      <c r="K911" s="15" t="n">
        <f aca="false">H911-J911-J912</f>
        <v>0</v>
      </c>
      <c r="L911" s="0"/>
    </row>
    <row r="912" customFormat="false" ht="29.85" hidden="false" customHeight="false" outlineLevel="0" collapsed="false">
      <c r="A912" s="70" t="s">
        <v>2477</v>
      </c>
      <c r="B912" s="15"/>
      <c r="C912" s="15"/>
      <c r="D912" s="15"/>
      <c r="E912" s="15"/>
      <c r="F912" s="15"/>
      <c r="G912" s="15"/>
      <c r="H912" s="15"/>
      <c r="I912" s="47" t="s">
        <v>2480</v>
      </c>
      <c r="J912" s="48" t="n">
        <v>11486.8</v>
      </c>
      <c r="K912" s="15" t="n">
        <v>0</v>
      </c>
      <c r="L912" s="0"/>
    </row>
    <row r="913" customFormat="false" ht="21.45" hidden="false" customHeight="true" outlineLevel="0" collapsed="false">
      <c r="A913" s="1" t="s">
        <v>2481</v>
      </c>
      <c r="B913" s="1" t="s">
        <v>2482</v>
      </c>
      <c r="C913" s="1" t="s">
        <v>67</v>
      </c>
      <c r="D913" s="1" t="s">
        <v>39</v>
      </c>
      <c r="E913" s="1" t="n">
        <v>9865</v>
      </c>
      <c r="F913" s="1" t="n">
        <f aca="false">D913-C913</f>
        <v>2</v>
      </c>
      <c r="G913" s="22" t="n">
        <v>3853.5</v>
      </c>
      <c r="H913" s="1" t="n">
        <f aca="false">G913*F913</f>
        <v>7707</v>
      </c>
      <c r="I913" s="13" t="s">
        <v>2483</v>
      </c>
      <c r="J913" s="14" t="n">
        <v>7707</v>
      </c>
      <c r="K913" s="1" t="n">
        <f aca="false">H913-J913</f>
        <v>0</v>
      </c>
      <c r="L913" s="0"/>
    </row>
    <row r="914" customFormat="false" ht="30.8" hidden="false" customHeight="false" outlineLevel="0" collapsed="false">
      <c r="A914" s="1" t="s">
        <v>2484</v>
      </c>
      <c r="B914" s="1" t="s">
        <v>2485</v>
      </c>
      <c r="C914" s="1" t="s">
        <v>67</v>
      </c>
      <c r="D914" s="1" t="s">
        <v>39</v>
      </c>
      <c r="E914" s="1" t="n">
        <v>9865</v>
      </c>
      <c r="F914" s="1" t="n">
        <f aca="false">D914-C914</f>
        <v>2</v>
      </c>
      <c r="G914" s="22" t="n">
        <v>3853.5</v>
      </c>
      <c r="H914" s="1" t="n">
        <f aca="false">G914*F914</f>
        <v>7707</v>
      </c>
      <c r="I914" s="13" t="s">
        <v>2486</v>
      </c>
      <c r="J914" s="14" t="n">
        <v>7707</v>
      </c>
      <c r="K914" s="1" t="n">
        <f aca="false">H914-J914</f>
        <v>0</v>
      </c>
      <c r="L914" s="0"/>
    </row>
    <row r="915" customFormat="false" ht="30.8" hidden="false" customHeight="false" outlineLevel="0" collapsed="false">
      <c r="A915" s="1" t="s">
        <v>2487</v>
      </c>
      <c r="B915" s="1" t="s">
        <v>2488</v>
      </c>
      <c r="C915" s="1" t="s">
        <v>67</v>
      </c>
      <c r="D915" s="1" t="s">
        <v>13</v>
      </c>
      <c r="E915" s="1" t="n">
        <v>18322.5</v>
      </c>
      <c r="F915" s="1" t="n">
        <f aca="false">D915-C915</f>
        <v>3</v>
      </c>
      <c r="G915" s="22" t="n">
        <v>3853.5</v>
      </c>
      <c r="H915" s="1" t="n">
        <f aca="false">G915*F915</f>
        <v>11560.5</v>
      </c>
      <c r="I915" s="13" t="s">
        <v>2489</v>
      </c>
      <c r="J915" s="14" t="n">
        <v>11560.5</v>
      </c>
      <c r="K915" s="1" t="n">
        <f aca="false">H915-J915</f>
        <v>0</v>
      </c>
      <c r="L915" s="0"/>
    </row>
    <row r="916" customFormat="false" ht="15.9" hidden="false" customHeight="false" outlineLevel="0" collapsed="false">
      <c r="A916" s="1" t="s">
        <v>2490</v>
      </c>
      <c r="B916" s="1" t="s">
        <v>2491</v>
      </c>
      <c r="C916" s="1" t="s">
        <v>43</v>
      </c>
      <c r="D916" s="1" t="s">
        <v>142</v>
      </c>
      <c r="E916" s="1" t="n">
        <v>17107.5</v>
      </c>
      <c r="F916" s="1" t="n">
        <f aca="false">D916-C916</f>
        <v>3</v>
      </c>
      <c r="G916" s="22" t="n">
        <v>3853.5</v>
      </c>
      <c r="H916" s="1" t="n">
        <f aca="false">G916*F916</f>
        <v>11560.5</v>
      </c>
      <c r="I916" s="13" t="s">
        <v>2492</v>
      </c>
      <c r="J916" s="14" t="n">
        <v>11560.5</v>
      </c>
      <c r="K916" s="1" t="n">
        <f aca="false">H916-J916</f>
        <v>0</v>
      </c>
      <c r="L916" s="0"/>
    </row>
    <row r="917" customFormat="false" ht="30.8" hidden="false" customHeight="false" outlineLevel="0" collapsed="false">
      <c r="A917" s="1" t="s">
        <v>2493</v>
      </c>
      <c r="B917" s="1" t="s">
        <v>2494</v>
      </c>
      <c r="C917" s="1" t="s">
        <v>43</v>
      </c>
      <c r="D917" s="1" t="s">
        <v>47</v>
      </c>
      <c r="E917" s="1" t="n">
        <v>11185</v>
      </c>
      <c r="F917" s="1" t="n">
        <f aca="false">D917-C917</f>
        <v>2</v>
      </c>
      <c r="G917" s="22" t="n">
        <v>3853.5</v>
      </c>
      <c r="H917" s="1" t="n">
        <f aca="false">G917*F917</f>
        <v>7707</v>
      </c>
      <c r="I917" s="13" t="s">
        <v>2495</v>
      </c>
      <c r="J917" s="14" t="n">
        <v>7707</v>
      </c>
      <c r="K917" s="1" t="n">
        <f aca="false">H917-J917</f>
        <v>0</v>
      </c>
      <c r="L917" s="0"/>
    </row>
    <row r="918" customFormat="false" ht="30.8" hidden="false" customHeight="false" outlineLevel="0" collapsed="false">
      <c r="A918" s="1" t="s">
        <v>2496</v>
      </c>
      <c r="B918" s="1" t="s">
        <v>2497</v>
      </c>
      <c r="C918" s="1" t="s">
        <v>112</v>
      </c>
      <c r="D918" s="1" t="s">
        <v>232</v>
      </c>
      <c r="E918" s="1" t="n">
        <v>40363.75</v>
      </c>
      <c r="F918" s="1" t="n">
        <f aca="false">D918-C918</f>
        <v>7</v>
      </c>
      <c r="G918" s="22" t="n">
        <v>3853.5</v>
      </c>
      <c r="H918" s="1" t="n">
        <f aca="false">G918*F918</f>
        <v>26974.5</v>
      </c>
      <c r="I918" s="13" t="s">
        <v>2498</v>
      </c>
      <c r="J918" s="14" t="n">
        <v>26974.5</v>
      </c>
      <c r="K918" s="1" t="n">
        <f aca="false">H918-J918</f>
        <v>0</v>
      </c>
      <c r="L918" s="0"/>
    </row>
    <row r="919" customFormat="false" ht="30.8" hidden="false" customHeight="false" outlineLevel="0" collapsed="false">
      <c r="A919" s="1" t="s">
        <v>2499</v>
      </c>
      <c r="B919" s="1" t="s">
        <v>2500</v>
      </c>
      <c r="C919" s="1" t="s">
        <v>13</v>
      </c>
      <c r="D919" s="1" t="s">
        <v>20</v>
      </c>
      <c r="E919" s="1" t="n">
        <v>40363.75</v>
      </c>
      <c r="F919" s="1" t="n">
        <f aca="false">D919-C919</f>
        <v>7</v>
      </c>
      <c r="G919" s="22" t="n">
        <v>3853.5</v>
      </c>
      <c r="H919" s="1" t="n">
        <f aca="false">G919*F919</f>
        <v>26974.5</v>
      </c>
      <c r="I919" s="13" t="s">
        <v>2501</v>
      </c>
      <c r="J919" s="14" t="n">
        <v>26974.5</v>
      </c>
      <c r="K919" s="1" t="n">
        <f aca="false">H919-J919</f>
        <v>0</v>
      </c>
      <c r="L919" s="0"/>
    </row>
    <row r="920" customFormat="false" ht="30.8" hidden="false" customHeight="false" outlineLevel="0" collapsed="false">
      <c r="A920" s="1" t="s">
        <v>2502</v>
      </c>
      <c r="B920" s="1" t="s">
        <v>2503</v>
      </c>
      <c r="C920" s="1" t="s">
        <v>43</v>
      </c>
      <c r="D920" s="1" t="s">
        <v>34</v>
      </c>
      <c r="E920" s="1" t="n">
        <v>62133.75</v>
      </c>
      <c r="F920" s="1" t="n">
        <f aca="false">D920-C920</f>
        <v>9</v>
      </c>
      <c r="G920" s="22" t="n">
        <v>3853.5</v>
      </c>
      <c r="H920" s="1" t="n">
        <f aca="false">G920*F920</f>
        <v>34681.5</v>
      </c>
      <c r="I920" s="13" t="s">
        <v>2504</v>
      </c>
      <c r="J920" s="14" t="n">
        <v>34681.5</v>
      </c>
      <c r="K920" s="1" t="n">
        <f aca="false">H920-J920</f>
        <v>0</v>
      </c>
      <c r="L920" s="0"/>
    </row>
    <row r="921" customFormat="false" ht="30.8" hidden="false" customHeight="false" outlineLevel="0" collapsed="false">
      <c r="A921" s="1" t="s">
        <v>2505</v>
      </c>
      <c r="B921" s="1" t="s">
        <v>2506</v>
      </c>
      <c r="C921" s="1" t="s">
        <v>112</v>
      </c>
      <c r="D921" s="1" t="s">
        <v>14</v>
      </c>
      <c r="E921" s="1" t="n">
        <v>4932.5</v>
      </c>
      <c r="F921" s="1" t="n">
        <f aca="false">D921-C921</f>
        <v>1</v>
      </c>
      <c r="G921" s="22" t="n">
        <v>3853.5</v>
      </c>
      <c r="H921" s="1" t="n">
        <f aca="false">G921*F921</f>
        <v>3853.5</v>
      </c>
      <c r="I921" s="13" t="s">
        <v>2507</v>
      </c>
      <c r="J921" s="14" t="n">
        <v>3853.5</v>
      </c>
      <c r="K921" s="1" t="n">
        <f aca="false">H921-J921</f>
        <v>0</v>
      </c>
      <c r="L921" s="0"/>
    </row>
    <row r="922" s="18" customFormat="true" ht="29.85" hidden="false" customHeight="false" outlineLevel="0" collapsed="false">
      <c r="A922" s="15" t="s">
        <v>2508</v>
      </c>
      <c r="B922" s="15" t="s">
        <v>2509</v>
      </c>
      <c r="C922" s="15" t="s">
        <v>43</v>
      </c>
      <c r="D922" s="15" t="s">
        <v>29</v>
      </c>
      <c r="E922" s="15" t="n">
        <v>20100</v>
      </c>
      <c r="F922" s="15" t="n">
        <f aca="false">D922-C922</f>
        <v>4</v>
      </c>
      <c r="G922" s="15" t="n">
        <v>3670</v>
      </c>
      <c r="H922" s="15" t="n">
        <f aca="false">G922*F922</f>
        <v>14680</v>
      </c>
      <c r="I922" s="16" t="s">
        <v>2510</v>
      </c>
      <c r="J922" s="17" t="n">
        <v>14680</v>
      </c>
      <c r="K922" s="15" t="n">
        <f aca="false">H922-J922</f>
        <v>0</v>
      </c>
    </row>
    <row r="923" customFormat="false" ht="30.8" hidden="false" customHeight="false" outlineLevel="0" collapsed="false">
      <c r="A923" s="1" t="s">
        <v>2511</v>
      </c>
      <c r="B923" s="1" t="s">
        <v>2512</v>
      </c>
      <c r="C923" s="1" t="s">
        <v>51</v>
      </c>
      <c r="D923" s="1" t="s">
        <v>14</v>
      </c>
      <c r="E923" s="1" t="n">
        <v>9865</v>
      </c>
      <c r="F923" s="1" t="n">
        <f aca="false">D923-C923</f>
        <v>2</v>
      </c>
      <c r="G923" s="22" t="n">
        <v>3853.5</v>
      </c>
      <c r="H923" s="1" t="n">
        <f aca="false">G923*F923</f>
        <v>7707</v>
      </c>
      <c r="I923" s="13" t="s">
        <v>2513</v>
      </c>
      <c r="J923" s="14" t="n">
        <v>7707</v>
      </c>
      <c r="K923" s="1" t="n">
        <f aca="false">H923-J923</f>
        <v>0</v>
      </c>
      <c r="L923" s="0"/>
    </row>
    <row r="924" customFormat="false" ht="30.8" hidden="false" customHeight="false" outlineLevel="0" collapsed="false">
      <c r="A924" s="1" t="s">
        <v>2514</v>
      </c>
      <c r="B924" s="1" t="s">
        <v>2515</v>
      </c>
      <c r="C924" s="1" t="s">
        <v>93</v>
      </c>
      <c r="D924" s="1" t="s">
        <v>67</v>
      </c>
      <c r="E924" s="1" t="n">
        <v>9865</v>
      </c>
      <c r="F924" s="1" t="n">
        <f aca="false">D924-C924</f>
        <v>2</v>
      </c>
      <c r="G924" s="22" t="n">
        <v>3853.5</v>
      </c>
      <c r="H924" s="1" t="n">
        <f aca="false">G924*F924</f>
        <v>7707</v>
      </c>
      <c r="I924" s="13" t="s">
        <v>2516</v>
      </c>
      <c r="J924" s="14" t="n">
        <v>7707</v>
      </c>
      <c r="K924" s="1" t="n">
        <f aca="false">H924-J924</f>
        <v>0</v>
      </c>
      <c r="L924" s="0"/>
    </row>
    <row r="925" s="18" customFormat="true" ht="29.85" hidden="false" customHeight="false" outlineLevel="0" collapsed="false">
      <c r="A925" s="15" t="s">
        <v>2517</v>
      </c>
      <c r="B925" s="15" t="s">
        <v>2518</v>
      </c>
      <c r="C925" s="15" t="s">
        <v>43</v>
      </c>
      <c r="D925" s="15" t="s">
        <v>142</v>
      </c>
      <c r="E925" s="15" t="n">
        <v>20163.75</v>
      </c>
      <c r="F925" s="15" t="n">
        <f aca="false">D925-C925</f>
        <v>3</v>
      </c>
      <c r="G925" s="15" t="n">
        <v>3670</v>
      </c>
      <c r="H925" s="15" t="n">
        <f aca="false">G925*F925</f>
        <v>11010</v>
      </c>
      <c r="I925" s="16" t="s">
        <v>2519</v>
      </c>
      <c r="J925" s="17" t="n">
        <v>11010</v>
      </c>
      <c r="K925" s="15" t="n">
        <f aca="false">H925-J925</f>
        <v>0</v>
      </c>
    </row>
    <row r="926" customFormat="false" ht="30.8" hidden="false" customHeight="false" outlineLevel="0" collapsed="false">
      <c r="A926" s="1" t="s">
        <v>2520</v>
      </c>
      <c r="B926" s="1" t="s">
        <v>2521</v>
      </c>
      <c r="C926" s="1" t="s">
        <v>93</v>
      </c>
      <c r="D926" s="1" t="s">
        <v>86</v>
      </c>
      <c r="E926" s="1" t="n">
        <v>29595</v>
      </c>
      <c r="F926" s="1" t="n">
        <f aca="false">D926-C926</f>
        <v>6</v>
      </c>
      <c r="G926" s="22" t="n">
        <v>3853.5</v>
      </c>
      <c r="H926" s="1" t="n">
        <f aca="false">G926*F926</f>
        <v>23121</v>
      </c>
      <c r="I926" s="13" t="s">
        <v>2522</v>
      </c>
      <c r="J926" s="14" t="n">
        <v>23121</v>
      </c>
      <c r="K926" s="1" t="n">
        <f aca="false">H926-J926</f>
        <v>0</v>
      </c>
      <c r="L926" s="0"/>
    </row>
    <row r="927" s="18" customFormat="true" ht="29.85" hidden="false" customHeight="false" outlineLevel="0" collapsed="false">
      <c r="A927" s="15" t="s">
        <v>2523</v>
      </c>
      <c r="B927" s="15" t="s">
        <v>2524</v>
      </c>
      <c r="C927" s="15" t="s">
        <v>35</v>
      </c>
      <c r="D927" s="15" t="s">
        <v>133</v>
      </c>
      <c r="E927" s="15" t="n">
        <v>27615</v>
      </c>
      <c r="F927" s="15" t="n">
        <f aca="false">D927-C927</f>
        <v>4</v>
      </c>
      <c r="G927" s="15" t="n">
        <v>3853.5</v>
      </c>
      <c r="H927" s="15" t="n">
        <f aca="false">G927*F927</f>
        <v>15414</v>
      </c>
      <c r="I927" s="16" t="s">
        <v>2525</v>
      </c>
      <c r="J927" s="17" t="n">
        <v>15414</v>
      </c>
      <c r="K927" s="15" t="n">
        <f aca="false">H927-J927</f>
        <v>0</v>
      </c>
    </row>
    <row r="928" customFormat="false" ht="30.8" hidden="false" customHeight="false" outlineLevel="0" collapsed="false">
      <c r="A928" s="1" t="s">
        <v>2526</v>
      </c>
      <c r="B928" s="1" t="s">
        <v>2527</v>
      </c>
      <c r="C928" s="1" t="s">
        <v>93</v>
      </c>
      <c r="D928" s="1" t="s">
        <v>35</v>
      </c>
      <c r="E928" s="1" t="n">
        <v>20028.75</v>
      </c>
      <c r="F928" s="1" t="n">
        <f aca="false">D928-C928</f>
        <v>3</v>
      </c>
      <c r="G928" s="22" t="n">
        <v>3853.5</v>
      </c>
      <c r="H928" s="1" t="n">
        <f aca="false">G928*F928</f>
        <v>11560.5</v>
      </c>
      <c r="I928" s="13" t="s">
        <v>2528</v>
      </c>
      <c r="J928" s="14" t="n">
        <v>11560.5</v>
      </c>
      <c r="K928" s="1" t="n">
        <f aca="false">H928-J928</f>
        <v>0</v>
      </c>
      <c r="L928" s="0"/>
    </row>
    <row r="929" customFormat="false" ht="30.8" hidden="false" customHeight="false" outlineLevel="0" collapsed="false">
      <c r="A929" s="1" t="s">
        <v>2529</v>
      </c>
      <c r="B929" s="1" t="s">
        <v>2530</v>
      </c>
      <c r="C929" s="1" t="s">
        <v>142</v>
      </c>
      <c r="D929" s="1" t="s">
        <v>74</v>
      </c>
      <c r="E929" s="1" t="n">
        <v>21847.5</v>
      </c>
      <c r="F929" s="1" t="n">
        <f aca="false">D929-C929</f>
        <v>3</v>
      </c>
      <c r="G929" s="22" t="n">
        <v>3853.5</v>
      </c>
      <c r="H929" s="1" t="n">
        <f aca="false">G929*F929</f>
        <v>11560.5</v>
      </c>
      <c r="I929" s="13" t="s">
        <v>2531</v>
      </c>
      <c r="J929" s="14" t="n">
        <v>11560.5</v>
      </c>
      <c r="K929" s="1" t="n">
        <f aca="false">H929-J929</f>
        <v>0</v>
      </c>
      <c r="L929" s="0"/>
    </row>
    <row r="930" customFormat="false" ht="30.8" hidden="false" customHeight="false" outlineLevel="0" collapsed="false">
      <c r="A930" s="1" t="s">
        <v>2532</v>
      </c>
      <c r="B930" s="1" t="s">
        <v>2533</v>
      </c>
      <c r="C930" s="1" t="s">
        <v>74</v>
      </c>
      <c r="D930" s="1" t="s">
        <v>19</v>
      </c>
      <c r="E930" s="1" t="n">
        <v>19730</v>
      </c>
      <c r="F930" s="1" t="n">
        <f aca="false">D930-C930</f>
        <v>4</v>
      </c>
      <c r="G930" s="22" t="n">
        <v>3853.5</v>
      </c>
      <c r="H930" s="1" t="n">
        <f aca="false">G930*F930</f>
        <v>15414</v>
      </c>
      <c r="I930" s="13" t="s">
        <v>2534</v>
      </c>
      <c r="J930" s="14" t="n">
        <v>15414</v>
      </c>
      <c r="K930" s="1" t="n">
        <f aca="false">H930-J930</f>
        <v>0</v>
      </c>
      <c r="L930" s="0"/>
    </row>
    <row r="931" customFormat="false" ht="30.8" hidden="false" customHeight="false" outlineLevel="0" collapsed="false">
      <c r="A931" s="1" t="s">
        <v>2535</v>
      </c>
      <c r="B931" s="1" t="s">
        <v>2536</v>
      </c>
      <c r="C931" s="1" t="s">
        <v>35</v>
      </c>
      <c r="D931" s="1" t="s">
        <v>39</v>
      </c>
      <c r="E931" s="1" t="n">
        <v>7097.5</v>
      </c>
      <c r="F931" s="1" t="n">
        <f aca="false">D931-C931</f>
        <v>1</v>
      </c>
      <c r="G931" s="22" t="n">
        <v>5743.5</v>
      </c>
      <c r="H931" s="1" t="n">
        <f aca="false">G931*F931</f>
        <v>5743.5</v>
      </c>
      <c r="I931" s="13" t="s">
        <v>2537</v>
      </c>
      <c r="J931" s="14" t="n">
        <v>5743.4</v>
      </c>
      <c r="K931" s="1" t="n">
        <f aca="false">H931-J931</f>
        <v>0.100000000000364</v>
      </c>
      <c r="L931" s="0"/>
    </row>
    <row r="932" customFormat="false" ht="30.8" hidden="false" customHeight="false" outlineLevel="0" collapsed="false">
      <c r="A932" s="1" t="s">
        <v>2538</v>
      </c>
      <c r="B932" s="1" t="s">
        <v>2539</v>
      </c>
      <c r="C932" s="1" t="s">
        <v>29</v>
      </c>
      <c r="D932" s="1" t="s">
        <v>75</v>
      </c>
      <c r="E932" s="1" t="n">
        <v>24430</v>
      </c>
      <c r="F932" s="1" t="n">
        <f aca="false">D932-C932</f>
        <v>4</v>
      </c>
      <c r="G932" s="22" t="n">
        <v>3853.5</v>
      </c>
      <c r="H932" s="1" t="n">
        <f aca="false">G932*F932</f>
        <v>15414</v>
      </c>
      <c r="I932" s="13" t="s">
        <v>2540</v>
      </c>
      <c r="J932" s="14" t="n">
        <v>15414</v>
      </c>
      <c r="K932" s="1" t="n">
        <f aca="false">H932-J932</f>
        <v>0</v>
      </c>
      <c r="L932" s="0"/>
    </row>
    <row r="933" s="12" customFormat="true" ht="15.85" hidden="false" customHeight="false" outlineLevel="0" collapsed="false">
      <c r="A933" s="19" t="s">
        <v>2541</v>
      </c>
      <c r="B933" s="8" t="s">
        <v>2542</v>
      </c>
      <c r="C933" s="8" t="s">
        <v>29</v>
      </c>
      <c r="D933" s="8" t="s">
        <v>119</v>
      </c>
      <c r="E933" s="8" t="n">
        <v>177570</v>
      </c>
      <c r="F933" s="8" t="n">
        <f aca="false">D933-C933</f>
        <v>9</v>
      </c>
      <c r="G933" s="8" t="n">
        <v>3853.5</v>
      </c>
      <c r="H933" s="8" t="n">
        <f aca="false">(G933*F933)*4</f>
        <v>138726</v>
      </c>
      <c r="I933" s="9" t="s">
        <v>2543</v>
      </c>
      <c r="J933" s="10" t="n">
        <v>34681.5</v>
      </c>
      <c r="K933" s="8" t="n">
        <f aca="false">H933-J933-J934-J935-J936</f>
        <v>0</v>
      </c>
      <c r="L933" s="11"/>
    </row>
    <row r="934" s="12" customFormat="true" ht="29.85" hidden="false" customHeight="false" outlineLevel="0" collapsed="false">
      <c r="A934" s="19"/>
      <c r="B934" s="8"/>
      <c r="C934" s="8"/>
      <c r="D934" s="8"/>
      <c r="E934" s="8"/>
      <c r="F934" s="8"/>
      <c r="G934" s="8"/>
      <c r="H934" s="8"/>
      <c r="I934" s="9" t="s">
        <v>2544</v>
      </c>
      <c r="J934" s="10" t="n">
        <v>34681.5</v>
      </c>
      <c r="K934" s="8" t="n">
        <v>0</v>
      </c>
      <c r="L934" s="11"/>
    </row>
    <row r="935" s="12" customFormat="true" ht="30.8" hidden="false" customHeight="false" outlineLevel="0" collapsed="false">
      <c r="A935" s="19"/>
      <c r="B935" s="8"/>
      <c r="C935" s="8"/>
      <c r="D935" s="8"/>
      <c r="E935" s="8"/>
      <c r="F935" s="8"/>
      <c r="G935" s="8"/>
      <c r="H935" s="8"/>
      <c r="I935" s="9" t="s">
        <v>2545</v>
      </c>
      <c r="J935" s="10" t="n">
        <v>34681.5</v>
      </c>
      <c r="K935" s="8" t="n">
        <v>0</v>
      </c>
      <c r="L935" s="11"/>
    </row>
    <row r="936" s="12" customFormat="true" ht="30.8" hidden="false" customHeight="false" outlineLevel="0" collapsed="false">
      <c r="A936" s="19"/>
      <c r="B936" s="8"/>
      <c r="C936" s="8"/>
      <c r="D936" s="8"/>
      <c r="E936" s="8"/>
      <c r="F936" s="8"/>
      <c r="G936" s="8"/>
      <c r="H936" s="8"/>
      <c r="I936" s="9" t="s">
        <v>2546</v>
      </c>
      <c r="J936" s="10" t="n">
        <v>34681.5</v>
      </c>
      <c r="K936" s="8" t="n">
        <v>0</v>
      </c>
      <c r="L936" s="11"/>
    </row>
    <row r="937" customFormat="false" ht="30.8" hidden="false" customHeight="false" outlineLevel="0" collapsed="false">
      <c r="A937" s="1" t="s">
        <v>2547</v>
      </c>
      <c r="B937" s="1" t="s">
        <v>2548</v>
      </c>
      <c r="C937" s="1" t="s">
        <v>35</v>
      </c>
      <c r="D937" s="1" t="s">
        <v>51</v>
      </c>
      <c r="E937" s="1" t="n">
        <v>29595</v>
      </c>
      <c r="F937" s="1" t="n">
        <f aca="false">D937-C937</f>
        <v>6</v>
      </c>
      <c r="G937" s="22" t="n">
        <v>3853.5</v>
      </c>
      <c r="H937" s="1" t="n">
        <f aca="false">G937*F937</f>
        <v>23121</v>
      </c>
      <c r="I937" s="13" t="s">
        <v>2549</v>
      </c>
      <c r="J937" s="14" t="n">
        <v>23121</v>
      </c>
      <c r="K937" s="1" t="n">
        <f aca="false">H937-J937</f>
        <v>0</v>
      </c>
      <c r="L937" s="0"/>
    </row>
    <row r="938" customFormat="false" ht="30.8" hidden="false" customHeight="false" outlineLevel="0" collapsed="false">
      <c r="A938" s="1" t="s">
        <v>2550</v>
      </c>
      <c r="B938" s="1" t="s">
        <v>2551</v>
      </c>
      <c r="C938" s="1" t="s">
        <v>58</v>
      </c>
      <c r="D938" s="1" t="s">
        <v>59</v>
      </c>
      <c r="E938" s="1" t="n">
        <v>12315</v>
      </c>
      <c r="F938" s="1" t="n">
        <f aca="false">D938-C938</f>
        <v>2</v>
      </c>
      <c r="G938" s="22" t="n">
        <v>4693.5</v>
      </c>
      <c r="H938" s="1" t="n">
        <f aca="false">G938*F938</f>
        <v>9387</v>
      </c>
      <c r="I938" s="13" t="s">
        <v>2552</v>
      </c>
      <c r="J938" s="14" t="n">
        <v>9387</v>
      </c>
      <c r="K938" s="1" t="n">
        <f aca="false">H938-J938</f>
        <v>0</v>
      </c>
      <c r="L938" s="0"/>
    </row>
    <row r="939" customFormat="false" ht="15.9" hidden="false" customHeight="false" outlineLevel="0" collapsed="false">
      <c r="A939" s="1" t="s">
        <v>2553</v>
      </c>
      <c r="B939" s="1" t="s">
        <v>2554</v>
      </c>
      <c r="C939" s="1" t="s">
        <v>82</v>
      </c>
      <c r="D939" s="1" t="s">
        <v>51</v>
      </c>
      <c r="E939" s="1" t="n">
        <v>84900</v>
      </c>
      <c r="F939" s="1" t="n">
        <f aca="false">D939-C939</f>
        <v>10</v>
      </c>
      <c r="G939" s="22" t="n">
        <v>3853.5</v>
      </c>
      <c r="H939" s="1" t="n">
        <f aca="false">G939*F939</f>
        <v>38535</v>
      </c>
      <c r="I939" s="13" t="s">
        <v>2555</v>
      </c>
      <c r="J939" s="14" t="n">
        <v>38535</v>
      </c>
      <c r="K939" s="1" t="n">
        <f aca="false">H939-J939</f>
        <v>0</v>
      </c>
      <c r="L939" s="0"/>
    </row>
    <row r="940" customFormat="false" ht="30.8" hidden="false" customHeight="false" outlineLevel="0" collapsed="false">
      <c r="A940" s="1" t="s">
        <v>2556</v>
      </c>
      <c r="B940" s="1" t="s">
        <v>2557</v>
      </c>
      <c r="C940" s="1" t="s">
        <v>142</v>
      </c>
      <c r="D940" s="1" t="s">
        <v>75</v>
      </c>
      <c r="E940" s="1" t="n">
        <v>24662.5</v>
      </c>
      <c r="F940" s="1" t="n">
        <f aca="false">D940-C940</f>
        <v>5</v>
      </c>
      <c r="G940" s="22" t="n">
        <v>3853.5</v>
      </c>
      <c r="H940" s="1" t="n">
        <f aca="false">G940*F940</f>
        <v>19267.5</v>
      </c>
      <c r="I940" s="13" t="s">
        <v>2558</v>
      </c>
      <c r="J940" s="14" t="n">
        <v>19267.5</v>
      </c>
      <c r="K940" s="1" t="n">
        <f aca="false">H940-J940</f>
        <v>0</v>
      </c>
      <c r="L940" s="0"/>
    </row>
    <row r="941" customFormat="false" ht="30.8" hidden="false" customHeight="false" outlineLevel="0" collapsed="false">
      <c r="A941" s="1" t="s">
        <v>2559</v>
      </c>
      <c r="B941" s="1" t="s">
        <v>2560</v>
      </c>
      <c r="C941" s="1" t="s">
        <v>34</v>
      </c>
      <c r="D941" s="1" t="s">
        <v>35</v>
      </c>
      <c r="E941" s="1" t="n">
        <v>29595</v>
      </c>
      <c r="F941" s="1" t="n">
        <f aca="false">D941-C941</f>
        <v>6</v>
      </c>
      <c r="G941" s="22" t="n">
        <v>3853.5</v>
      </c>
      <c r="H941" s="1" t="n">
        <f aca="false">G941*F941</f>
        <v>23121</v>
      </c>
      <c r="I941" s="13" t="s">
        <v>2561</v>
      </c>
      <c r="J941" s="14" t="n">
        <v>23121</v>
      </c>
      <c r="K941" s="1" t="n">
        <f aca="false">H941-J941</f>
        <v>0</v>
      </c>
      <c r="L941" s="0"/>
    </row>
    <row r="942" customFormat="false" ht="30.8" hidden="false" customHeight="false" outlineLevel="0" collapsed="false">
      <c r="A942" s="1" t="s">
        <v>2562</v>
      </c>
      <c r="B942" s="1" t="s">
        <v>2563</v>
      </c>
      <c r="C942" s="1" t="s">
        <v>43</v>
      </c>
      <c r="D942" s="1" t="s">
        <v>142</v>
      </c>
      <c r="E942" s="1" t="n">
        <v>24930</v>
      </c>
      <c r="F942" s="1" t="n">
        <f aca="false">D942-C942</f>
        <v>3</v>
      </c>
      <c r="G942" s="22" t="n">
        <v>5743.5</v>
      </c>
      <c r="H942" s="1" t="n">
        <f aca="false">G942*F942</f>
        <v>17230.5</v>
      </c>
      <c r="I942" s="13" t="s">
        <v>2564</v>
      </c>
      <c r="J942" s="14" t="n">
        <v>17230.2</v>
      </c>
      <c r="K942" s="1" t="n">
        <f aca="false">H942-J942</f>
        <v>0.299999999999272</v>
      </c>
      <c r="L942" s="0"/>
    </row>
    <row r="943" customFormat="false" ht="30.8" hidden="false" customHeight="false" outlineLevel="0" collapsed="false">
      <c r="A943" s="1" t="s">
        <v>2565</v>
      </c>
      <c r="B943" s="1" t="s">
        <v>2566</v>
      </c>
      <c r="C943" s="1" t="s">
        <v>29</v>
      </c>
      <c r="D943" s="1" t="s">
        <v>34</v>
      </c>
      <c r="E943" s="1" t="n">
        <v>26037.5</v>
      </c>
      <c r="F943" s="1" t="n">
        <f aca="false">D943-C943</f>
        <v>5</v>
      </c>
      <c r="G943" s="22" t="n">
        <v>3853.5</v>
      </c>
      <c r="H943" s="1" t="n">
        <f aca="false">G943*F943</f>
        <v>19267.5</v>
      </c>
      <c r="I943" s="13" t="s">
        <v>2567</v>
      </c>
      <c r="J943" s="14" t="n">
        <v>19267.5</v>
      </c>
      <c r="K943" s="1" t="n">
        <f aca="false">H943-J943</f>
        <v>0</v>
      </c>
      <c r="L943" s="0"/>
    </row>
    <row r="944" customFormat="false" ht="30.8" hidden="false" customHeight="false" outlineLevel="0" collapsed="false">
      <c r="A944" s="1" t="s">
        <v>2568</v>
      </c>
      <c r="B944" s="1" t="s">
        <v>2569</v>
      </c>
      <c r="C944" s="1" t="s">
        <v>75</v>
      </c>
      <c r="D944" s="1" t="s">
        <v>19</v>
      </c>
      <c r="E944" s="1" t="n">
        <v>12215</v>
      </c>
      <c r="F944" s="1" t="n">
        <f aca="false">D944-C944</f>
        <v>2</v>
      </c>
      <c r="G944" s="22" t="n">
        <v>3853.5</v>
      </c>
      <c r="H944" s="1" t="n">
        <f aca="false">G944*F944</f>
        <v>7707</v>
      </c>
      <c r="I944" s="13" t="s">
        <v>2570</v>
      </c>
      <c r="J944" s="14" t="n">
        <v>7707</v>
      </c>
      <c r="K944" s="1" t="n">
        <f aca="false">H944-J944</f>
        <v>0</v>
      </c>
      <c r="L944" s="0"/>
    </row>
    <row r="945" customFormat="false" ht="30.8" hidden="false" customHeight="false" outlineLevel="0" collapsed="false">
      <c r="A945" s="1" t="s">
        <v>2571</v>
      </c>
      <c r="B945" s="1" t="s">
        <v>2572</v>
      </c>
      <c r="C945" s="1" t="s">
        <v>142</v>
      </c>
      <c r="D945" s="1" t="s">
        <v>63</v>
      </c>
      <c r="E945" s="1" t="n">
        <v>14565</v>
      </c>
      <c r="F945" s="1" t="n">
        <f aca="false">D945-C945</f>
        <v>2</v>
      </c>
      <c r="G945" s="22" t="n">
        <v>3853.5</v>
      </c>
      <c r="H945" s="1" t="n">
        <f aca="false">G945*F945</f>
        <v>7707</v>
      </c>
      <c r="I945" s="13" t="s">
        <v>2573</v>
      </c>
      <c r="J945" s="14" t="n">
        <v>7707</v>
      </c>
      <c r="K945" s="1" t="n">
        <f aca="false">H945-J945</f>
        <v>0</v>
      </c>
      <c r="L945" s="0"/>
    </row>
    <row r="946" customFormat="false" ht="30.8" hidden="false" customHeight="false" outlineLevel="0" collapsed="false">
      <c r="A946" s="1" t="s">
        <v>2574</v>
      </c>
      <c r="B946" s="1" t="s">
        <v>2575</v>
      </c>
      <c r="C946" s="1" t="s">
        <v>142</v>
      </c>
      <c r="D946" s="1" t="s">
        <v>63</v>
      </c>
      <c r="E946" s="1" t="n">
        <v>14565</v>
      </c>
      <c r="F946" s="1" t="n">
        <f aca="false">D946-C946</f>
        <v>2</v>
      </c>
      <c r="G946" s="22" t="n">
        <v>3853.5</v>
      </c>
      <c r="H946" s="1" t="n">
        <f aca="false">G946*F946</f>
        <v>7707</v>
      </c>
      <c r="I946" s="13" t="s">
        <v>2576</v>
      </c>
      <c r="J946" s="14" t="n">
        <v>7707</v>
      </c>
      <c r="K946" s="1" t="n">
        <f aca="false">H946-J946</f>
        <v>0</v>
      </c>
      <c r="L946" s="0"/>
    </row>
    <row r="947" customFormat="false" ht="30.8" hidden="false" customHeight="false" outlineLevel="0" collapsed="false">
      <c r="A947" s="22" t="s">
        <v>2577</v>
      </c>
      <c r="B947" s="22" t="s">
        <v>2578</v>
      </c>
      <c r="C947" s="22" t="s">
        <v>51</v>
      </c>
      <c r="D947" s="22" t="s">
        <v>14</v>
      </c>
      <c r="E947" s="22" t="n">
        <v>9865</v>
      </c>
      <c r="F947" s="22" t="n">
        <f aca="false">D947-C947</f>
        <v>2</v>
      </c>
      <c r="G947" s="22" t="n">
        <v>3853.5</v>
      </c>
      <c r="H947" s="22" t="n">
        <f aca="false">G947*F947</f>
        <v>7707</v>
      </c>
      <c r="I947" s="13" t="s">
        <v>2579</v>
      </c>
      <c r="J947" s="14" t="n">
        <v>7707</v>
      </c>
      <c r="K947" s="1" t="n">
        <f aca="false">H947-J947</f>
        <v>0</v>
      </c>
      <c r="L947" s="0"/>
    </row>
    <row r="948" customFormat="false" ht="15.9" hidden="false" customHeight="false" outlineLevel="0" collapsed="false">
      <c r="A948" s="1" t="s">
        <v>2580</v>
      </c>
      <c r="B948" s="1" t="s">
        <v>2581</v>
      </c>
      <c r="C948" s="1" t="s">
        <v>180</v>
      </c>
      <c r="D948" s="1" t="s">
        <v>232</v>
      </c>
      <c r="E948" s="1" t="n">
        <v>29130</v>
      </c>
      <c r="F948" s="1" t="n">
        <f aca="false">D948-C948</f>
        <v>4</v>
      </c>
      <c r="G948" s="22" t="n">
        <v>3853.5</v>
      </c>
      <c r="H948" s="1" t="n">
        <f aca="false">G948*F948</f>
        <v>15414</v>
      </c>
      <c r="I948" s="13" t="s">
        <v>2582</v>
      </c>
      <c r="J948" s="14" t="n">
        <v>15414</v>
      </c>
      <c r="K948" s="1" t="n">
        <f aca="false">H948-J948</f>
        <v>0</v>
      </c>
      <c r="L948" s="0"/>
    </row>
    <row r="949" customFormat="false" ht="30.8" hidden="false" customHeight="false" outlineLevel="0" collapsed="false">
      <c r="A949" s="22" t="s">
        <v>2583</v>
      </c>
      <c r="B949" s="22" t="s">
        <v>2584</v>
      </c>
      <c r="C949" s="22" t="s">
        <v>35</v>
      </c>
      <c r="D949" s="22" t="s">
        <v>13</v>
      </c>
      <c r="E949" s="22" t="n">
        <v>14415</v>
      </c>
      <c r="F949" s="22" t="n">
        <f aca="false">D949-C949</f>
        <v>2</v>
      </c>
      <c r="G949" s="22" t="n">
        <v>5743.5</v>
      </c>
      <c r="H949" s="22" t="n">
        <f aca="false">G949*F949</f>
        <v>11487</v>
      </c>
      <c r="I949" s="13" t="s">
        <v>2585</v>
      </c>
      <c r="J949" s="14" t="n">
        <v>11486.8</v>
      </c>
      <c r="K949" s="1" t="n">
        <f aca="false">H949-J949</f>
        <v>0.200000000000728</v>
      </c>
      <c r="L949" s="0"/>
    </row>
    <row r="950" s="18" customFormat="true" ht="29.85" hidden="false" customHeight="false" outlineLevel="0" collapsed="false">
      <c r="A950" s="15" t="s">
        <v>2586</v>
      </c>
      <c r="B950" s="15" t="s">
        <v>2587</v>
      </c>
      <c r="C950" s="15" t="s">
        <v>24</v>
      </c>
      <c r="D950" s="15" t="s">
        <v>19</v>
      </c>
      <c r="E950" s="15" t="n">
        <v>14250</v>
      </c>
      <c r="F950" s="15" t="n">
        <f aca="false">D950-C950</f>
        <v>3</v>
      </c>
      <c r="G950" s="15" t="n">
        <v>3670</v>
      </c>
      <c r="H950" s="15" t="n">
        <f aca="false">G950*F950</f>
        <v>11010</v>
      </c>
      <c r="I950" s="16" t="s">
        <v>2588</v>
      </c>
      <c r="J950" s="17" t="n">
        <v>11010</v>
      </c>
      <c r="K950" s="15" t="n">
        <f aca="false">H950-J950</f>
        <v>0</v>
      </c>
    </row>
    <row r="951" customFormat="false" ht="15.9" hidden="false" customHeight="false" outlineLevel="0" collapsed="false">
      <c r="A951" s="1" t="s">
        <v>2589</v>
      </c>
      <c r="B951" s="1" t="s">
        <v>2590</v>
      </c>
      <c r="C951" s="1" t="s">
        <v>142</v>
      </c>
      <c r="D951" s="1" t="s">
        <v>24</v>
      </c>
      <c r="E951" s="1" t="n">
        <v>24190</v>
      </c>
      <c r="F951" s="1" t="n">
        <f aca="false">D951-C951</f>
        <v>4</v>
      </c>
      <c r="G951" s="22" t="n">
        <v>4693.5</v>
      </c>
      <c r="H951" s="1" t="n">
        <f aca="false">G951*F951</f>
        <v>18774</v>
      </c>
      <c r="I951" s="13" t="s">
        <v>2591</v>
      </c>
      <c r="J951" s="14" t="n">
        <v>18774</v>
      </c>
      <c r="K951" s="1" t="n">
        <f aca="false">H951-J951</f>
        <v>0</v>
      </c>
      <c r="L951" s="0"/>
    </row>
    <row r="952" customFormat="false" ht="15.9" hidden="false" customHeight="false" outlineLevel="0" collapsed="false">
      <c r="A952" s="1" t="s">
        <v>2592</v>
      </c>
      <c r="B952" s="1" t="s">
        <v>2590</v>
      </c>
      <c r="C952" s="1" t="s">
        <v>150</v>
      </c>
      <c r="D952" s="1" t="s">
        <v>59</v>
      </c>
      <c r="E952" s="1" t="n">
        <v>15622.5</v>
      </c>
      <c r="F952" s="1" t="n">
        <f aca="false">D952-C952</f>
        <v>3</v>
      </c>
      <c r="G952" s="22" t="n">
        <v>3853.5</v>
      </c>
      <c r="H952" s="1" t="n">
        <f aca="false">G952*F952</f>
        <v>11560.5</v>
      </c>
      <c r="I952" s="13" t="s">
        <v>2593</v>
      </c>
      <c r="J952" s="14" t="n">
        <v>11560.5</v>
      </c>
      <c r="K952" s="1" t="n">
        <f aca="false">H952-J952</f>
        <v>0</v>
      </c>
      <c r="L952" s="0"/>
    </row>
    <row r="953" customFormat="false" ht="15.9" hidden="false" customHeight="false" outlineLevel="0" collapsed="false">
      <c r="A953" s="1" t="s">
        <v>2594</v>
      </c>
      <c r="B953" s="1" t="s">
        <v>2595</v>
      </c>
      <c r="C953" s="1" t="s">
        <v>112</v>
      </c>
      <c r="D953" s="1" t="s">
        <v>58</v>
      </c>
      <c r="E953" s="1" t="n">
        <v>29595</v>
      </c>
      <c r="F953" s="1" t="n">
        <f aca="false">D953-C953</f>
        <v>6</v>
      </c>
      <c r="G953" s="22" t="n">
        <v>3853.5</v>
      </c>
      <c r="H953" s="1" t="n">
        <f aca="false">G953*F953</f>
        <v>23121</v>
      </c>
      <c r="I953" s="13" t="s">
        <v>2596</v>
      </c>
      <c r="J953" s="14" t="n">
        <v>23121</v>
      </c>
      <c r="K953" s="1" t="n">
        <f aca="false">H953-J953</f>
        <v>0</v>
      </c>
      <c r="L953" s="0"/>
    </row>
    <row r="954" customFormat="false" ht="30.8" hidden="false" customHeight="false" outlineLevel="0" collapsed="false">
      <c r="A954" s="22" t="s">
        <v>2597</v>
      </c>
      <c r="B954" s="22" t="s">
        <v>2598</v>
      </c>
      <c r="C954" s="22" t="s">
        <v>58</v>
      </c>
      <c r="D954" s="22" t="s">
        <v>59</v>
      </c>
      <c r="E954" s="22" t="n">
        <v>9865</v>
      </c>
      <c r="F954" s="22" t="n">
        <f aca="false">D954-C954</f>
        <v>2</v>
      </c>
      <c r="G954" s="22" t="n">
        <v>3853.5</v>
      </c>
      <c r="H954" s="22" t="n">
        <f aca="false">G954*F954</f>
        <v>7707</v>
      </c>
      <c r="I954" s="13" t="s">
        <v>2599</v>
      </c>
      <c r="J954" s="14" t="n">
        <v>7707</v>
      </c>
      <c r="K954" s="1" t="n">
        <f aca="false">H954-J954</f>
        <v>0</v>
      </c>
      <c r="L954" s="0"/>
    </row>
    <row r="955" customFormat="false" ht="30.8" hidden="false" customHeight="false" outlineLevel="0" collapsed="false">
      <c r="A955" s="1" t="s">
        <v>2600</v>
      </c>
      <c r="B955" s="1" t="s">
        <v>2601</v>
      </c>
      <c r="C955" s="1" t="s">
        <v>86</v>
      </c>
      <c r="D955" s="1" t="s">
        <v>112</v>
      </c>
      <c r="E955" s="1" t="n">
        <v>20830</v>
      </c>
      <c r="F955" s="1" t="n">
        <f aca="false">D955-C955</f>
        <v>4</v>
      </c>
      <c r="G955" s="22" t="n">
        <v>3853.5</v>
      </c>
      <c r="H955" s="1" t="n">
        <f aca="false">G955*F955</f>
        <v>15414</v>
      </c>
      <c r="I955" s="13" t="s">
        <v>2602</v>
      </c>
      <c r="J955" s="14" t="n">
        <v>15414</v>
      </c>
      <c r="K955" s="1" t="n">
        <f aca="false">H955-J955</f>
        <v>0</v>
      </c>
      <c r="L955" s="0"/>
    </row>
    <row r="956" customFormat="false" ht="15.9" hidden="false" customHeight="false" outlineLevel="0" collapsed="false">
      <c r="A956" s="1" t="s">
        <v>2603</v>
      </c>
      <c r="B956" s="1" t="s">
        <v>2604</v>
      </c>
      <c r="C956" s="1" t="s">
        <v>86</v>
      </c>
      <c r="D956" s="1" t="s">
        <v>51</v>
      </c>
      <c r="E956" s="1" t="n">
        <v>14797.5</v>
      </c>
      <c r="F956" s="1" t="n">
        <f aca="false">D956-C956</f>
        <v>3</v>
      </c>
      <c r="G956" s="22" t="n">
        <v>3853.5</v>
      </c>
      <c r="H956" s="1" t="n">
        <f aca="false">G956*F956</f>
        <v>11560.5</v>
      </c>
      <c r="I956" s="13" t="s">
        <v>2605</v>
      </c>
      <c r="J956" s="14" t="n">
        <v>11560.5</v>
      </c>
      <c r="K956" s="1" t="n">
        <f aca="false">H956-J956</f>
        <v>0</v>
      </c>
      <c r="L956" s="0"/>
    </row>
    <row r="957" customFormat="false" ht="30.8" hidden="false" customHeight="false" outlineLevel="0" collapsed="false">
      <c r="A957" s="1" t="s">
        <v>2606</v>
      </c>
      <c r="B957" s="1" t="s">
        <v>2607</v>
      </c>
      <c r="C957" s="1" t="s">
        <v>74</v>
      </c>
      <c r="D957" s="1" t="s">
        <v>34</v>
      </c>
      <c r="E957" s="1" t="n">
        <v>20711.25</v>
      </c>
      <c r="F957" s="1" t="n">
        <f aca="false">D957-C957</f>
        <v>3</v>
      </c>
      <c r="G957" s="22" t="n">
        <v>3853.5</v>
      </c>
      <c r="H957" s="1" t="n">
        <f aca="false">G957*F957</f>
        <v>11560.5</v>
      </c>
      <c r="I957" s="13" t="s">
        <v>2608</v>
      </c>
      <c r="J957" s="14" t="n">
        <v>11560.5</v>
      </c>
      <c r="K957" s="1" t="n">
        <f aca="false">H957-J957</f>
        <v>0</v>
      </c>
      <c r="L957" s="0"/>
    </row>
    <row r="958" customFormat="false" ht="30.8" hidden="false" customHeight="false" outlineLevel="0" collapsed="false">
      <c r="A958" s="1" t="s">
        <v>2609</v>
      </c>
      <c r="B958" s="1" t="s">
        <v>2610</v>
      </c>
      <c r="C958" s="1" t="s">
        <v>93</v>
      </c>
      <c r="D958" s="1" t="s">
        <v>35</v>
      </c>
      <c r="E958" s="1" t="n">
        <v>14797.5</v>
      </c>
      <c r="F958" s="1" t="n">
        <f aca="false">D958-C958</f>
        <v>3</v>
      </c>
      <c r="G958" s="22" t="n">
        <v>3853.5</v>
      </c>
      <c r="H958" s="1" t="n">
        <f aca="false">G958*F958</f>
        <v>11560.5</v>
      </c>
      <c r="I958" s="13" t="s">
        <v>2611</v>
      </c>
      <c r="J958" s="14" t="n">
        <v>11560.5</v>
      </c>
      <c r="K958" s="1" t="n">
        <f aca="false">H958-J958</f>
        <v>0</v>
      </c>
      <c r="L958" s="0"/>
    </row>
    <row r="959" customFormat="false" ht="30.8" hidden="false" customHeight="false" outlineLevel="0" collapsed="false">
      <c r="A959" s="1" t="s">
        <v>2612</v>
      </c>
      <c r="B959" s="1" t="s">
        <v>2613</v>
      </c>
      <c r="C959" s="1" t="s">
        <v>35</v>
      </c>
      <c r="D959" s="1" t="s">
        <v>86</v>
      </c>
      <c r="E959" s="1" t="n">
        <v>14797.5</v>
      </c>
      <c r="F959" s="1" t="n">
        <f aca="false">D959-C959</f>
        <v>3</v>
      </c>
      <c r="G959" s="22" t="n">
        <v>3853.5</v>
      </c>
      <c r="H959" s="1" t="n">
        <f aca="false">G959*F959</f>
        <v>11560.5</v>
      </c>
      <c r="I959" s="13" t="s">
        <v>2614</v>
      </c>
      <c r="J959" s="14" t="n">
        <v>11560.5</v>
      </c>
      <c r="K959" s="1" t="n">
        <f aca="false">H959-J959</f>
        <v>0</v>
      </c>
      <c r="L959" s="0"/>
    </row>
    <row r="960" customFormat="false" ht="30.8" hidden="false" customHeight="false" outlineLevel="0" collapsed="false">
      <c r="A960" s="1" t="s">
        <v>2615</v>
      </c>
      <c r="B960" s="1" t="s">
        <v>2616</v>
      </c>
      <c r="C960" s="1" t="s">
        <v>20</v>
      </c>
      <c r="D960" s="1" t="s">
        <v>180</v>
      </c>
      <c r="E960" s="1" t="n">
        <v>8490</v>
      </c>
      <c r="F960" s="1" t="n">
        <f aca="false">D960-C960</f>
        <v>1</v>
      </c>
      <c r="G960" s="22" t="n">
        <v>3853.5</v>
      </c>
      <c r="H960" s="1" t="n">
        <f aca="false">G960*F960</f>
        <v>3853.5</v>
      </c>
      <c r="I960" s="13" t="s">
        <v>2617</v>
      </c>
      <c r="J960" s="14" t="n">
        <v>3853.5</v>
      </c>
      <c r="K960" s="1" t="n">
        <f aca="false">H960-J960</f>
        <v>0</v>
      </c>
      <c r="L960" s="0"/>
    </row>
    <row r="961" customFormat="false" ht="30.8" hidden="false" customHeight="false" outlineLevel="0" collapsed="false">
      <c r="A961" s="1" t="s">
        <v>2618</v>
      </c>
      <c r="B961" s="1" t="s">
        <v>2619</v>
      </c>
      <c r="C961" s="1" t="s">
        <v>82</v>
      </c>
      <c r="D961" s="1" t="s">
        <v>67</v>
      </c>
      <c r="E961" s="1" t="n">
        <v>14797.5</v>
      </c>
      <c r="F961" s="1" t="n">
        <f aca="false">D961-C961</f>
        <v>3</v>
      </c>
      <c r="G961" s="22" t="n">
        <v>3853.5</v>
      </c>
      <c r="H961" s="1" t="n">
        <f aca="false">G961*F961</f>
        <v>11560.5</v>
      </c>
      <c r="I961" s="13" t="s">
        <v>2620</v>
      </c>
      <c r="J961" s="14" t="n">
        <v>11560.5</v>
      </c>
      <c r="K961" s="1" t="n">
        <f aca="false">H961-J961</f>
        <v>0</v>
      </c>
      <c r="L961" s="0"/>
    </row>
    <row r="962" customFormat="false" ht="30.8" hidden="false" customHeight="false" outlineLevel="0" collapsed="false">
      <c r="A962" s="1" t="s">
        <v>2621</v>
      </c>
      <c r="B962" s="1" t="s">
        <v>2619</v>
      </c>
      <c r="C962" s="1" t="s">
        <v>207</v>
      </c>
      <c r="D962" s="1" t="s">
        <v>51</v>
      </c>
      <c r="E962" s="1" t="n">
        <v>5772.5</v>
      </c>
      <c r="F962" s="1" t="n">
        <f aca="false">D962-C962</f>
        <v>1</v>
      </c>
      <c r="G962" s="22" t="n">
        <v>4693.5</v>
      </c>
      <c r="H962" s="1" t="n">
        <f aca="false">G962*F962</f>
        <v>4693.5</v>
      </c>
      <c r="I962" s="13" t="s">
        <v>2622</v>
      </c>
      <c r="J962" s="14" t="n">
        <v>4693.5</v>
      </c>
      <c r="K962" s="1" t="n">
        <f aca="false">H962-J962</f>
        <v>0</v>
      </c>
      <c r="L962" s="0"/>
    </row>
    <row r="963" customFormat="false" ht="30.8" hidden="false" customHeight="false" outlineLevel="0" collapsed="false">
      <c r="A963" s="22" t="s">
        <v>2623</v>
      </c>
      <c r="B963" s="22" t="s">
        <v>2624</v>
      </c>
      <c r="C963" s="22" t="s">
        <v>180</v>
      </c>
      <c r="D963" s="22" t="s">
        <v>58</v>
      </c>
      <c r="E963" s="22" t="n">
        <v>20711.25</v>
      </c>
      <c r="F963" s="22" t="n">
        <f aca="false">D963-C963</f>
        <v>3</v>
      </c>
      <c r="G963" s="22" t="n">
        <v>3853.5</v>
      </c>
      <c r="H963" s="22" t="n">
        <f aca="false">G963*F963</f>
        <v>11560.5</v>
      </c>
      <c r="I963" s="13" t="s">
        <v>2625</v>
      </c>
      <c r="J963" s="14" t="n">
        <v>11560.5</v>
      </c>
      <c r="K963" s="1" t="n">
        <f aca="false">H963-J963</f>
        <v>0</v>
      </c>
      <c r="L963" s="0"/>
    </row>
    <row r="964" customFormat="false" ht="15.9" hidden="false" customHeight="false" outlineLevel="0" collapsed="false">
      <c r="A964" s="1" t="s">
        <v>2626</v>
      </c>
      <c r="B964" s="1" t="s">
        <v>2627</v>
      </c>
      <c r="C964" s="1" t="s">
        <v>75</v>
      </c>
      <c r="D964" s="1" t="s">
        <v>19</v>
      </c>
      <c r="E964" s="1" t="n">
        <v>11545</v>
      </c>
      <c r="F964" s="1" t="n">
        <f aca="false">D964-C964</f>
        <v>2</v>
      </c>
      <c r="G964" s="22" t="n">
        <v>4693.5</v>
      </c>
      <c r="H964" s="1" t="n">
        <f aca="false">G964*F964</f>
        <v>9387</v>
      </c>
      <c r="I964" s="13" t="s">
        <v>2628</v>
      </c>
      <c r="J964" s="14" t="n">
        <v>9387</v>
      </c>
      <c r="K964" s="1" t="n">
        <f aca="false">H964-J964</f>
        <v>0</v>
      </c>
      <c r="L964" s="0"/>
    </row>
    <row r="965" customFormat="false" ht="30.8" hidden="false" customHeight="false" outlineLevel="0" collapsed="false">
      <c r="A965" s="1" t="s">
        <v>2629</v>
      </c>
      <c r="B965" s="1" t="s">
        <v>2630</v>
      </c>
      <c r="C965" s="1" t="s">
        <v>58</v>
      </c>
      <c r="D965" s="1" t="s">
        <v>232</v>
      </c>
      <c r="E965" s="1" t="n">
        <v>4932.5</v>
      </c>
      <c r="F965" s="1" t="n">
        <f aca="false">D965-C965</f>
        <v>1</v>
      </c>
      <c r="G965" s="22" t="n">
        <v>3853.5</v>
      </c>
      <c r="H965" s="1" t="n">
        <f aca="false">G965*F965</f>
        <v>3853.5</v>
      </c>
      <c r="I965" s="13" t="s">
        <v>2631</v>
      </c>
      <c r="J965" s="14" t="n">
        <v>3853.5</v>
      </c>
      <c r="K965" s="1" t="n">
        <f aca="false">H965-J965</f>
        <v>0</v>
      </c>
      <c r="L965" s="0"/>
    </row>
    <row r="966" customFormat="false" ht="30.8" hidden="false" customHeight="false" outlineLevel="0" collapsed="false">
      <c r="A966" s="1" t="s">
        <v>2632</v>
      </c>
      <c r="B966" s="1" t="s">
        <v>2633</v>
      </c>
      <c r="C966" s="1" t="s">
        <v>24</v>
      </c>
      <c r="D966" s="1" t="s">
        <v>34</v>
      </c>
      <c r="E966" s="1" t="n">
        <v>14945</v>
      </c>
      <c r="F966" s="1" t="n">
        <f aca="false">D966-C966</f>
        <v>2</v>
      </c>
      <c r="G966" s="22" t="n">
        <v>3853.5</v>
      </c>
      <c r="H966" s="1" t="n">
        <f aca="false">G966*F966</f>
        <v>7707</v>
      </c>
      <c r="I966" s="13" t="s">
        <v>2634</v>
      </c>
      <c r="J966" s="14" t="n">
        <v>7707</v>
      </c>
      <c r="K966" s="1" t="n">
        <f aca="false">H966-J966</f>
        <v>0</v>
      </c>
      <c r="L966" s="0"/>
    </row>
    <row r="967" s="34" customFormat="true" ht="30.8" hidden="false" customHeight="false" outlineLevel="0" collapsed="false">
      <c r="A967" s="1" t="s">
        <v>2635</v>
      </c>
      <c r="B967" s="1" t="s">
        <v>2636</v>
      </c>
      <c r="C967" s="1" t="s">
        <v>133</v>
      </c>
      <c r="D967" s="1" t="s">
        <v>146</v>
      </c>
      <c r="E967" s="1" t="n">
        <v>42752.5</v>
      </c>
      <c r="F967" s="1" t="n">
        <f aca="false">D967-C967</f>
        <v>7</v>
      </c>
      <c r="G967" s="22" t="n">
        <v>3853.5</v>
      </c>
      <c r="H967" s="1" t="n">
        <f aca="false">G967*F967</f>
        <v>26974.5</v>
      </c>
      <c r="I967" s="13" t="s">
        <v>2637</v>
      </c>
      <c r="J967" s="14" t="n">
        <v>26974.5</v>
      </c>
      <c r="K967" s="1" t="n">
        <f aca="false">H967-J967</f>
        <v>0</v>
      </c>
      <c r="L967" s="1"/>
      <c r="M967" s="0"/>
      <c r="N967" s="0"/>
      <c r="O967" s="0"/>
      <c r="P967" s="0"/>
      <c r="Q967" s="0"/>
      <c r="R967" s="0"/>
      <c r="S967" s="0"/>
      <c r="T967" s="0"/>
      <c r="U967" s="0"/>
      <c r="V967" s="0"/>
      <c r="AMI967" s="0"/>
      <c r="AMJ967" s="0"/>
    </row>
    <row r="968" s="12" customFormat="true" ht="29.85" hidden="false" customHeight="false" outlineLevel="0" collapsed="false">
      <c r="A968" s="19" t="s">
        <v>2638</v>
      </c>
      <c r="B968" s="11" t="s">
        <v>2639</v>
      </c>
      <c r="C968" s="11" t="s">
        <v>166</v>
      </c>
      <c r="D968" s="11" t="s">
        <v>24</v>
      </c>
      <c r="E968" s="11" t="n">
        <v>83705</v>
      </c>
      <c r="F968" s="11" t="n">
        <v>7</v>
      </c>
      <c r="G968" s="8" t="n">
        <v>3670</v>
      </c>
      <c r="H968" s="11" t="n">
        <f aca="false">G968*F968</f>
        <v>25690</v>
      </c>
      <c r="I968" s="9" t="s">
        <v>2640</v>
      </c>
      <c r="J968" s="10" t="n">
        <v>25690</v>
      </c>
      <c r="K968" s="11" t="n">
        <f aca="false">H968+H969+H970+H971-J968-J969-J970-J971</f>
        <v>0</v>
      </c>
      <c r="L968" s="11"/>
    </row>
    <row r="969" s="12" customFormat="true" ht="29.85" hidden="false" customHeight="false" outlineLevel="0" collapsed="false">
      <c r="A969" s="19"/>
      <c r="B969" s="11"/>
      <c r="C969" s="11"/>
      <c r="D969" s="11"/>
      <c r="E969" s="11"/>
      <c r="F969" s="11" t="n">
        <v>1</v>
      </c>
      <c r="G969" s="8" t="n">
        <v>5000</v>
      </c>
      <c r="H969" s="11" t="n">
        <f aca="false">G969*F969</f>
        <v>5000</v>
      </c>
      <c r="I969" s="9" t="s">
        <v>2641</v>
      </c>
      <c r="J969" s="10" t="n">
        <v>5000</v>
      </c>
      <c r="K969" s="11" t="n">
        <v>0</v>
      </c>
      <c r="L969" s="11"/>
    </row>
    <row r="970" customFormat="false" ht="15.9" hidden="false" customHeight="false" outlineLevel="0" collapsed="false">
      <c r="A970" s="19"/>
      <c r="B970" s="11"/>
      <c r="C970" s="11"/>
      <c r="D970" s="11"/>
      <c r="E970" s="11"/>
      <c r="F970" s="11" t="n">
        <v>7</v>
      </c>
      <c r="G970" s="11" t="n">
        <v>4470</v>
      </c>
      <c r="H970" s="11" t="n">
        <f aca="false">G970*F970</f>
        <v>31290</v>
      </c>
      <c r="I970" s="9" t="s">
        <v>2642</v>
      </c>
      <c r="J970" s="10" t="n">
        <v>31290</v>
      </c>
      <c r="K970" s="11" t="n">
        <v>0</v>
      </c>
      <c r="L970" s="11"/>
    </row>
    <row r="971" customFormat="false" ht="15.9" hidden="false" customHeight="false" outlineLevel="0" collapsed="false">
      <c r="A971" s="19"/>
      <c r="B971" s="11"/>
      <c r="C971" s="11"/>
      <c r="D971" s="11"/>
      <c r="E971" s="11"/>
      <c r="F971" s="11" t="n">
        <v>1</v>
      </c>
      <c r="G971" s="11" t="n">
        <v>6000</v>
      </c>
      <c r="H971" s="11" t="n">
        <f aca="false">(G971*F971)+600</f>
        <v>6600</v>
      </c>
      <c r="I971" s="9" t="s">
        <v>2643</v>
      </c>
      <c r="J971" s="10" t="n">
        <v>6600</v>
      </c>
      <c r="K971" s="11" t="n">
        <v>0</v>
      </c>
      <c r="L971" s="11"/>
    </row>
    <row r="972" customFormat="false" ht="30.8" hidden="false" customHeight="false" outlineLevel="0" collapsed="false">
      <c r="A972" s="1" t="s">
        <v>2644</v>
      </c>
      <c r="B972" s="1" t="s">
        <v>2645</v>
      </c>
      <c r="C972" s="1" t="s">
        <v>75</v>
      </c>
      <c r="D972" s="1" t="s">
        <v>19</v>
      </c>
      <c r="E972" s="1" t="n">
        <v>13807.5</v>
      </c>
      <c r="F972" s="1" t="n">
        <f aca="false">D972-C972</f>
        <v>2</v>
      </c>
      <c r="G972" s="22" t="n">
        <v>3853.5</v>
      </c>
      <c r="H972" s="1" t="n">
        <f aca="false">G972*F972</f>
        <v>7707</v>
      </c>
      <c r="I972" s="13" t="s">
        <v>2646</v>
      </c>
      <c r="J972" s="14" t="n">
        <v>7707</v>
      </c>
      <c r="K972" s="1" t="n">
        <f aca="false">H972-J972</f>
        <v>0</v>
      </c>
      <c r="L972" s="0"/>
    </row>
    <row r="973" customFormat="false" ht="30.8" hidden="false" customHeight="false" outlineLevel="0" collapsed="false">
      <c r="A973" s="1" t="s">
        <v>2647</v>
      </c>
      <c r="B973" s="1" t="s">
        <v>2648</v>
      </c>
      <c r="C973" s="1" t="s">
        <v>86</v>
      </c>
      <c r="D973" s="1" t="s">
        <v>207</v>
      </c>
      <c r="E973" s="1" t="n">
        <v>13645</v>
      </c>
      <c r="F973" s="1" t="n">
        <f aca="false">D973-C973</f>
        <v>2</v>
      </c>
      <c r="G973" s="22" t="n">
        <v>5743.5</v>
      </c>
      <c r="H973" s="1" t="n">
        <f aca="false">G973*F973</f>
        <v>11487</v>
      </c>
      <c r="I973" s="13" t="s">
        <v>2649</v>
      </c>
      <c r="J973" s="14" t="n">
        <v>11486.8</v>
      </c>
      <c r="K973" s="1" t="n">
        <f aca="false">H973-J973</f>
        <v>0.200000000000728</v>
      </c>
      <c r="L973" s="0"/>
    </row>
    <row r="974" customFormat="false" ht="30.8" hidden="false" customHeight="false" outlineLevel="0" collapsed="false">
      <c r="A974" s="1" t="s">
        <v>2650</v>
      </c>
      <c r="B974" s="1" t="s">
        <v>2648</v>
      </c>
      <c r="C974" s="1" t="s">
        <v>207</v>
      </c>
      <c r="D974" s="1" t="s">
        <v>51</v>
      </c>
      <c r="E974" s="1" t="n">
        <v>4932.5</v>
      </c>
      <c r="F974" s="1" t="n">
        <f aca="false">D974-C974</f>
        <v>1</v>
      </c>
      <c r="G974" s="22" t="n">
        <v>3853.5</v>
      </c>
      <c r="H974" s="1" t="n">
        <f aca="false">G974*F974</f>
        <v>3853.5</v>
      </c>
      <c r="I974" s="13" t="s">
        <v>2651</v>
      </c>
      <c r="J974" s="14" t="n">
        <v>3853.5</v>
      </c>
      <c r="K974" s="1" t="n">
        <f aca="false">H974-J974</f>
        <v>0</v>
      </c>
      <c r="L974" s="0"/>
    </row>
    <row r="975" customFormat="false" ht="30.8" hidden="false" customHeight="false" outlineLevel="0" collapsed="false">
      <c r="A975" s="1" t="s">
        <v>2652</v>
      </c>
      <c r="B975" s="1" t="s">
        <v>2648</v>
      </c>
      <c r="C975" s="1" t="s">
        <v>51</v>
      </c>
      <c r="D975" s="1" t="s">
        <v>112</v>
      </c>
      <c r="E975" s="1" t="n">
        <v>5772.5</v>
      </c>
      <c r="F975" s="1" t="n">
        <f aca="false">D975-C975</f>
        <v>1</v>
      </c>
      <c r="G975" s="22" t="n">
        <v>4693.5</v>
      </c>
      <c r="H975" s="1" t="n">
        <f aca="false">G975*F975</f>
        <v>4693.5</v>
      </c>
      <c r="I975" s="13" t="s">
        <v>2653</v>
      </c>
      <c r="J975" s="14" t="n">
        <v>4693.5</v>
      </c>
      <c r="K975" s="1" t="n">
        <f aca="false">H975-J975</f>
        <v>0</v>
      </c>
      <c r="L975" s="0"/>
    </row>
    <row r="976" customFormat="false" ht="30.8" hidden="false" customHeight="false" outlineLevel="0" collapsed="false">
      <c r="A976" s="1" t="s">
        <v>2654</v>
      </c>
      <c r="B976" s="1" t="s">
        <v>2655</v>
      </c>
      <c r="C976" s="1" t="s">
        <v>146</v>
      </c>
      <c r="D976" s="1" t="s">
        <v>58</v>
      </c>
      <c r="E976" s="1" t="n">
        <v>9865</v>
      </c>
      <c r="F976" s="1" t="n">
        <f aca="false">D976-C976</f>
        <v>2</v>
      </c>
      <c r="G976" s="22" t="n">
        <v>3853.5</v>
      </c>
      <c r="H976" s="1" t="n">
        <f aca="false">G976*F976</f>
        <v>7707</v>
      </c>
      <c r="I976" s="13" t="s">
        <v>2656</v>
      </c>
      <c r="J976" s="14" t="n">
        <v>7707</v>
      </c>
      <c r="K976" s="1" t="n">
        <f aca="false">H976-J976</f>
        <v>0</v>
      </c>
      <c r="L976" s="0"/>
    </row>
    <row r="977" customFormat="false" ht="30.8" hidden="false" customHeight="false" outlineLevel="0" collapsed="false">
      <c r="A977" s="1" t="s">
        <v>2657</v>
      </c>
      <c r="B977" s="1" t="s">
        <v>2658</v>
      </c>
      <c r="C977" s="1" t="s">
        <v>20</v>
      </c>
      <c r="D977" s="1" t="s">
        <v>146</v>
      </c>
      <c r="E977" s="1" t="n">
        <v>16290</v>
      </c>
      <c r="F977" s="1" t="n">
        <f aca="false">D977-C977</f>
        <v>2</v>
      </c>
      <c r="G977" s="22" t="n">
        <v>3853.5</v>
      </c>
      <c r="H977" s="1" t="n">
        <f aca="false">G977*F977</f>
        <v>7707</v>
      </c>
      <c r="I977" s="13" t="s">
        <v>2659</v>
      </c>
      <c r="J977" s="14" t="n">
        <v>7707</v>
      </c>
      <c r="K977" s="1" t="n">
        <f aca="false">H977-J977</f>
        <v>0</v>
      </c>
      <c r="L977" s="0"/>
    </row>
    <row r="978" customFormat="false" ht="26.1" hidden="false" customHeight="true" outlineLevel="0" collapsed="false">
      <c r="A978" s="1" t="s">
        <v>2660</v>
      </c>
      <c r="B978" s="1" t="s">
        <v>2661</v>
      </c>
      <c r="C978" s="1" t="s">
        <v>35</v>
      </c>
      <c r="D978" s="1" t="s">
        <v>39</v>
      </c>
      <c r="E978" s="1" t="n">
        <v>4932.5</v>
      </c>
      <c r="F978" s="1" t="n">
        <f aca="false">D978-C978</f>
        <v>1</v>
      </c>
      <c r="G978" s="22" t="n">
        <v>3853.5</v>
      </c>
      <c r="H978" s="1" t="n">
        <f aca="false">G978*F978</f>
        <v>3853.5</v>
      </c>
      <c r="I978" s="13" t="s">
        <v>2662</v>
      </c>
      <c r="J978" s="14" t="n">
        <v>3853.5</v>
      </c>
      <c r="K978" s="1" t="n">
        <f aca="false">H978-J978</f>
        <v>0</v>
      </c>
      <c r="L978" s="0"/>
    </row>
    <row r="979" customFormat="false" ht="30.8" hidden="false" customHeight="false" outlineLevel="0" collapsed="false">
      <c r="A979" s="1" t="s">
        <v>2663</v>
      </c>
      <c r="B979" s="1" t="s">
        <v>2664</v>
      </c>
      <c r="C979" s="1" t="s">
        <v>75</v>
      </c>
      <c r="D979" s="1" t="s">
        <v>19</v>
      </c>
      <c r="E979" s="1" t="n">
        <v>9865</v>
      </c>
      <c r="F979" s="1" t="n">
        <f aca="false">D979-C979</f>
        <v>2</v>
      </c>
      <c r="G979" s="22" t="n">
        <v>3853.5</v>
      </c>
      <c r="H979" s="1" t="n">
        <f aca="false">G979*F979</f>
        <v>7707</v>
      </c>
      <c r="I979" s="13" t="s">
        <v>2665</v>
      </c>
      <c r="J979" s="14" t="n">
        <v>7707</v>
      </c>
      <c r="K979" s="1" t="n">
        <f aca="false">H979-J979</f>
        <v>0</v>
      </c>
      <c r="L979" s="0"/>
    </row>
    <row r="980" customFormat="false" ht="30.8" hidden="false" customHeight="false" outlineLevel="0" collapsed="false">
      <c r="A980" s="1" t="s">
        <v>2666</v>
      </c>
      <c r="B980" s="1" t="s">
        <v>2667</v>
      </c>
      <c r="C980" s="1" t="s">
        <v>75</v>
      </c>
      <c r="D980" s="1" t="s">
        <v>19</v>
      </c>
      <c r="E980" s="1" t="n">
        <v>9865</v>
      </c>
      <c r="F980" s="1" t="n">
        <f aca="false">D980-C980</f>
        <v>2</v>
      </c>
      <c r="G980" s="22" t="n">
        <v>3853.5</v>
      </c>
      <c r="H980" s="1" t="n">
        <f aca="false">G980*F980</f>
        <v>7707</v>
      </c>
      <c r="I980" s="13" t="s">
        <v>2668</v>
      </c>
      <c r="J980" s="14" t="n">
        <v>7707</v>
      </c>
      <c r="K980" s="1" t="n">
        <f aca="false">H980-J980</f>
        <v>0</v>
      </c>
      <c r="L980" s="0"/>
    </row>
    <row r="981" s="34" customFormat="true" ht="29.85" hidden="false" customHeight="false" outlineLevel="0" collapsed="false">
      <c r="A981" s="55" t="s">
        <v>2669</v>
      </c>
      <c r="B981" s="55" t="s">
        <v>2670</v>
      </c>
      <c r="C981" s="55" t="s">
        <v>2671</v>
      </c>
      <c r="D981" s="55" t="s">
        <v>43</v>
      </c>
      <c r="E981" s="55" t="n">
        <v>39900</v>
      </c>
      <c r="F981" s="55" t="n">
        <f aca="false">D981-C981</f>
        <v>7</v>
      </c>
      <c r="G981" s="55" t="n">
        <v>5000</v>
      </c>
      <c r="H981" s="55" t="n">
        <f aca="false">(G981*F981)+(600*7)+1100*7</f>
        <v>46900</v>
      </c>
      <c r="I981" s="56" t="s">
        <v>2672</v>
      </c>
      <c r="J981" s="57" t="n">
        <v>46900</v>
      </c>
      <c r="K981" s="55" t="n">
        <f aca="false">H981-J981</f>
        <v>0</v>
      </c>
    </row>
    <row r="982" s="18" customFormat="true" ht="19.55" hidden="false" customHeight="true" outlineLevel="0" collapsed="false">
      <c r="A982" s="15" t="s">
        <v>2673</v>
      </c>
      <c r="B982" s="15" t="s">
        <v>2670</v>
      </c>
      <c r="C982" s="15" t="s">
        <v>43</v>
      </c>
      <c r="D982" s="15" t="s">
        <v>34</v>
      </c>
      <c r="E982" s="15" t="n">
        <v>48510</v>
      </c>
      <c r="F982" s="15" t="n">
        <f aca="false">D982-C982</f>
        <v>9</v>
      </c>
      <c r="G982" s="15" t="n">
        <v>3670</v>
      </c>
      <c r="H982" s="15" t="n">
        <f aca="false">G982*F982</f>
        <v>33030</v>
      </c>
      <c r="I982" s="16" t="s">
        <v>2674</v>
      </c>
      <c r="J982" s="17" t="n">
        <v>33030</v>
      </c>
      <c r="K982" s="15" t="n">
        <f aca="false">H982-J982</f>
        <v>0</v>
      </c>
    </row>
    <row r="983" customFormat="false" ht="30.8" hidden="false" customHeight="false" outlineLevel="0" collapsed="false">
      <c r="A983" s="1" t="s">
        <v>2675</v>
      </c>
      <c r="B983" s="1" t="s">
        <v>2676</v>
      </c>
      <c r="C983" s="1" t="s">
        <v>133</v>
      </c>
      <c r="D983" s="1" t="s">
        <v>51</v>
      </c>
      <c r="E983" s="1" t="n">
        <v>13645</v>
      </c>
      <c r="F983" s="1" t="n">
        <f aca="false">D983-C983</f>
        <v>2</v>
      </c>
      <c r="G983" s="22" t="n">
        <v>5743.5</v>
      </c>
      <c r="H983" s="1" t="n">
        <f aca="false">G983*F983</f>
        <v>11487</v>
      </c>
      <c r="I983" s="13" t="s">
        <v>2677</v>
      </c>
      <c r="J983" s="14" t="n">
        <v>11486.8</v>
      </c>
      <c r="K983" s="1" t="n">
        <f aca="false">H983-J983</f>
        <v>0.200000000000728</v>
      </c>
      <c r="L983" s="0"/>
    </row>
    <row r="984" customFormat="false" ht="30.8" hidden="false" customHeight="false" outlineLevel="0" collapsed="false">
      <c r="A984" s="1" t="s">
        <v>2678</v>
      </c>
      <c r="B984" s="1" t="s">
        <v>2676</v>
      </c>
      <c r="C984" s="1" t="s">
        <v>51</v>
      </c>
      <c r="D984" s="1" t="s">
        <v>20</v>
      </c>
      <c r="E984" s="1" t="n">
        <v>14797.5</v>
      </c>
      <c r="F984" s="1" t="n">
        <f aca="false">D984-C984</f>
        <v>3</v>
      </c>
      <c r="G984" s="22" t="n">
        <v>3853.5</v>
      </c>
      <c r="H984" s="1" t="n">
        <f aca="false">G984*F984</f>
        <v>11560.5</v>
      </c>
      <c r="I984" s="13" t="s">
        <v>2679</v>
      </c>
      <c r="J984" s="14" t="n">
        <v>11560.5</v>
      </c>
      <c r="K984" s="1" t="n">
        <f aca="false">H984-J984</f>
        <v>0</v>
      </c>
      <c r="L984" s="0"/>
    </row>
    <row r="985" customFormat="false" ht="30.8" hidden="false" customHeight="false" outlineLevel="0" collapsed="false">
      <c r="A985" s="1" t="s">
        <v>2680</v>
      </c>
      <c r="B985" s="1" t="s">
        <v>2676</v>
      </c>
      <c r="C985" s="1" t="s">
        <v>20</v>
      </c>
      <c r="D985" s="1" t="s">
        <v>58</v>
      </c>
      <c r="E985" s="1" t="n">
        <v>19730</v>
      </c>
      <c r="F985" s="1" t="n">
        <f aca="false">D985-C985</f>
        <v>4</v>
      </c>
      <c r="G985" s="22" t="n">
        <v>3853.5</v>
      </c>
      <c r="H985" s="1" t="n">
        <f aca="false">G985*F985</f>
        <v>15414</v>
      </c>
      <c r="I985" s="13" t="s">
        <v>2681</v>
      </c>
      <c r="J985" s="14" t="n">
        <v>15414</v>
      </c>
      <c r="K985" s="1" t="n">
        <f aca="false">H985-J985</f>
        <v>0</v>
      </c>
      <c r="L985" s="0"/>
    </row>
    <row r="986" customFormat="false" ht="30.8" hidden="false" customHeight="false" outlineLevel="0" collapsed="false">
      <c r="A986" s="1" t="s">
        <v>2682</v>
      </c>
      <c r="B986" s="1" t="s">
        <v>2683</v>
      </c>
      <c r="C986" s="1" t="s">
        <v>93</v>
      </c>
      <c r="D986" s="1" t="s">
        <v>35</v>
      </c>
      <c r="E986" s="1" t="n">
        <v>14797.5</v>
      </c>
      <c r="F986" s="1" t="n">
        <f aca="false">D986-C986</f>
        <v>3</v>
      </c>
      <c r="G986" s="22" t="n">
        <v>3853.5</v>
      </c>
      <c r="H986" s="1" t="n">
        <f aca="false">G986*F986</f>
        <v>11560.5</v>
      </c>
      <c r="I986" s="13" t="s">
        <v>2684</v>
      </c>
      <c r="J986" s="14" t="n">
        <v>11560.5</v>
      </c>
      <c r="K986" s="1" t="n">
        <f aca="false">H986-J986</f>
        <v>0</v>
      </c>
      <c r="L986" s="0"/>
    </row>
    <row r="987" customFormat="false" ht="30.8" hidden="false" customHeight="false" outlineLevel="0" collapsed="false">
      <c r="A987" s="1" t="s">
        <v>2685</v>
      </c>
      <c r="B987" s="1" t="s">
        <v>2686</v>
      </c>
      <c r="C987" s="1" t="s">
        <v>82</v>
      </c>
      <c r="D987" s="1" t="s">
        <v>67</v>
      </c>
      <c r="E987" s="1" t="n">
        <v>14797.5</v>
      </c>
      <c r="F987" s="1" t="n">
        <f aca="false">D987-C987</f>
        <v>3</v>
      </c>
      <c r="G987" s="22" t="n">
        <v>3853.5</v>
      </c>
      <c r="H987" s="1" t="n">
        <f aca="false">G987*F987</f>
        <v>11560.5</v>
      </c>
      <c r="I987" s="13" t="s">
        <v>2687</v>
      </c>
      <c r="J987" s="14" t="n">
        <v>11560.5</v>
      </c>
      <c r="K987" s="1" t="n">
        <f aca="false">H987-J987</f>
        <v>0</v>
      </c>
      <c r="L987" s="0"/>
    </row>
    <row r="988" customFormat="false" ht="30.8" hidden="false" customHeight="false" outlineLevel="0" collapsed="false">
      <c r="A988" s="1" t="s">
        <v>2688</v>
      </c>
      <c r="B988" s="1" t="s">
        <v>2689</v>
      </c>
      <c r="C988" s="1" t="s">
        <v>51</v>
      </c>
      <c r="D988" s="1" t="s">
        <v>14</v>
      </c>
      <c r="E988" s="1" t="n">
        <v>10415</v>
      </c>
      <c r="F988" s="1" t="n">
        <f aca="false">D988-C988</f>
        <v>2</v>
      </c>
      <c r="G988" s="22" t="n">
        <v>3853.5</v>
      </c>
      <c r="H988" s="1" t="n">
        <f aca="false">G988*F988</f>
        <v>7707</v>
      </c>
      <c r="I988" s="13" t="s">
        <v>2690</v>
      </c>
      <c r="J988" s="14" t="n">
        <v>7707</v>
      </c>
      <c r="K988" s="1" t="n">
        <f aca="false">H988-J988</f>
        <v>0</v>
      </c>
      <c r="L988" s="0"/>
    </row>
    <row r="989" customFormat="false" ht="15.9" hidden="false" customHeight="false" outlineLevel="0" collapsed="false">
      <c r="A989" s="1" t="s">
        <v>2691</v>
      </c>
      <c r="B989" s="1" t="s">
        <v>2692</v>
      </c>
      <c r="C989" s="1" t="s">
        <v>39</v>
      </c>
      <c r="D989" s="1" t="s">
        <v>13</v>
      </c>
      <c r="E989" s="1" t="n">
        <v>6822.5</v>
      </c>
      <c r="F989" s="1" t="n">
        <f aca="false">D989-C989</f>
        <v>1</v>
      </c>
      <c r="G989" s="22" t="n">
        <v>5743.5</v>
      </c>
      <c r="H989" s="1" t="n">
        <f aca="false">G989*F989</f>
        <v>5743.5</v>
      </c>
      <c r="I989" s="13" t="s">
        <v>2693</v>
      </c>
      <c r="J989" s="14" t="n">
        <v>5743.4</v>
      </c>
      <c r="K989" s="1" t="n">
        <f aca="false">H989-J989</f>
        <v>0.100000000000364</v>
      </c>
      <c r="L989" s="0"/>
    </row>
    <row r="990" s="18" customFormat="true" ht="29.85" hidden="false" customHeight="false" outlineLevel="0" collapsed="false">
      <c r="A990" s="15" t="s">
        <v>2694</v>
      </c>
      <c r="B990" s="15" t="s">
        <v>2695</v>
      </c>
      <c r="C990" s="15" t="s">
        <v>29</v>
      </c>
      <c r="D990" s="15" t="s">
        <v>19</v>
      </c>
      <c r="E990" s="15" t="n">
        <v>40327.5</v>
      </c>
      <c r="F990" s="15" t="n">
        <f aca="false">D990-C990</f>
        <v>6</v>
      </c>
      <c r="G990" s="15" t="n">
        <v>3670</v>
      </c>
      <c r="H990" s="15" t="n">
        <f aca="false">G990*F990</f>
        <v>22020</v>
      </c>
      <c r="I990" s="16" t="s">
        <v>2696</v>
      </c>
      <c r="J990" s="17" t="n">
        <v>22020</v>
      </c>
      <c r="K990" s="15" t="n">
        <f aca="false">H990-J990</f>
        <v>0</v>
      </c>
    </row>
    <row r="991" customFormat="false" ht="15.9" hidden="false" customHeight="false" outlineLevel="0" collapsed="false">
      <c r="A991" s="1" t="s">
        <v>2697</v>
      </c>
      <c r="B991" s="1" t="s">
        <v>2698</v>
      </c>
      <c r="C991" s="1" t="s">
        <v>86</v>
      </c>
      <c r="D991" s="1" t="s">
        <v>51</v>
      </c>
      <c r="E991" s="1" t="n">
        <v>17317.5</v>
      </c>
      <c r="F991" s="1" t="n">
        <f aca="false">D991-C991</f>
        <v>3</v>
      </c>
      <c r="G991" s="22" t="n">
        <v>4693.5</v>
      </c>
      <c r="H991" s="1" t="n">
        <f aca="false">G991*F991</f>
        <v>14080.5</v>
      </c>
      <c r="I991" s="13" t="s">
        <v>2699</v>
      </c>
      <c r="J991" s="14" t="n">
        <v>14080.5</v>
      </c>
      <c r="K991" s="1" t="n">
        <f aca="false">H991-J991</f>
        <v>0</v>
      </c>
      <c r="L991" s="0"/>
    </row>
    <row r="992" customFormat="false" ht="15.9" hidden="false" customHeight="false" outlineLevel="0" collapsed="false">
      <c r="A992" s="1" t="s">
        <v>2700</v>
      </c>
      <c r="B992" s="1" t="s">
        <v>2698</v>
      </c>
      <c r="C992" s="1" t="s">
        <v>51</v>
      </c>
      <c r="D992" s="1" t="s">
        <v>14</v>
      </c>
      <c r="E992" s="1" t="n">
        <v>11545</v>
      </c>
      <c r="F992" s="1" t="n">
        <f aca="false">D992-C992</f>
        <v>2</v>
      </c>
      <c r="G992" s="22" t="n">
        <v>4693.5</v>
      </c>
      <c r="H992" s="1" t="n">
        <f aca="false">G992*F992</f>
        <v>9387</v>
      </c>
      <c r="I992" s="13" t="s">
        <v>2701</v>
      </c>
      <c r="J992" s="14" t="n">
        <v>9387</v>
      </c>
      <c r="K992" s="1" t="n">
        <f aca="false">H992-J992</f>
        <v>0</v>
      </c>
      <c r="L992" s="0"/>
    </row>
    <row r="993" s="12" customFormat="true" ht="29.85" hidden="false" customHeight="false" outlineLevel="0" collapsed="false">
      <c r="A993" s="19" t="s">
        <v>2702</v>
      </c>
      <c r="B993" s="11" t="s">
        <v>2703</v>
      </c>
      <c r="C993" s="11" t="s">
        <v>35</v>
      </c>
      <c r="D993" s="11" t="s">
        <v>133</v>
      </c>
      <c r="E993" s="11" t="n">
        <v>48860</v>
      </c>
      <c r="F993" s="11" t="n">
        <f aca="false">D993-C993</f>
        <v>4</v>
      </c>
      <c r="G993" s="8" t="n">
        <v>3853.5</v>
      </c>
      <c r="H993" s="11" t="n">
        <f aca="false">(G993*F993)*2</f>
        <v>30828</v>
      </c>
      <c r="I993" s="9" t="s">
        <v>2704</v>
      </c>
      <c r="J993" s="10" t="n">
        <v>15414</v>
      </c>
      <c r="K993" s="11" t="n">
        <f aca="false">H993-J993-J994</f>
        <v>0</v>
      </c>
      <c r="L993" s="11"/>
    </row>
    <row r="994" s="12" customFormat="true" ht="29.85" hidden="false" customHeight="false" outlineLevel="0" collapsed="false">
      <c r="A994" s="19"/>
      <c r="B994" s="11"/>
      <c r="C994" s="11"/>
      <c r="D994" s="11"/>
      <c r="E994" s="11"/>
      <c r="F994" s="11"/>
      <c r="G994" s="8"/>
      <c r="H994" s="11"/>
      <c r="I994" s="9" t="s">
        <v>2705</v>
      </c>
      <c r="J994" s="10" t="n">
        <v>15414</v>
      </c>
      <c r="K994" s="11" t="n">
        <v>0</v>
      </c>
      <c r="L994" s="11"/>
    </row>
    <row r="995" customFormat="false" ht="30.8" hidden="false" customHeight="false" outlineLevel="0" collapsed="false">
      <c r="A995" s="1" t="s">
        <v>2706</v>
      </c>
      <c r="B995" s="1" t="s">
        <v>2707</v>
      </c>
      <c r="C995" s="1" t="s">
        <v>43</v>
      </c>
      <c r="D995" s="1" t="s">
        <v>28</v>
      </c>
      <c r="E995" s="1" t="n">
        <v>4932.5</v>
      </c>
      <c r="F995" s="1" t="n">
        <f aca="false">D995-C995</f>
        <v>1</v>
      </c>
      <c r="G995" s="22" t="n">
        <v>3853.5</v>
      </c>
      <c r="H995" s="1" t="n">
        <f aca="false">G995*F995</f>
        <v>3853.5</v>
      </c>
      <c r="I995" s="13" t="s">
        <v>2708</v>
      </c>
      <c r="J995" s="14" t="n">
        <v>3853.5</v>
      </c>
      <c r="K995" s="1" t="n">
        <f aca="false">H995-J995</f>
        <v>0</v>
      </c>
      <c r="L995" s="0"/>
    </row>
    <row r="996" customFormat="false" ht="30.8" hidden="false" customHeight="false" outlineLevel="0" collapsed="false">
      <c r="A996" s="1" t="s">
        <v>2709</v>
      </c>
      <c r="B996" s="1" t="s">
        <v>2710</v>
      </c>
      <c r="C996" s="1" t="s">
        <v>13</v>
      </c>
      <c r="D996" s="1" t="s">
        <v>51</v>
      </c>
      <c r="E996" s="1" t="n">
        <v>19070</v>
      </c>
      <c r="F996" s="1" t="n">
        <f aca="false">D996-C996</f>
        <v>4</v>
      </c>
      <c r="G996" s="22" t="n">
        <v>3853.5</v>
      </c>
      <c r="H996" s="1" t="n">
        <f aca="false">G996*F996</f>
        <v>15414</v>
      </c>
      <c r="I996" s="13" t="s">
        <v>2711</v>
      </c>
      <c r="J996" s="14" t="n">
        <v>15414</v>
      </c>
      <c r="K996" s="1" t="n">
        <f aca="false">H996-J996</f>
        <v>0</v>
      </c>
      <c r="L996" s="0"/>
    </row>
    <row r="997" customFormat="false" ht="30.8" hidden="false" customHeight="false" outlineLevel="0" collapsed="false">
      <c r="A997" s="1" t="s">
        <v>2712</v>
      </c>
      <c r="B997" s="1" t="s">
        <v>2713</v>
      </c>
      <c r="C997" s="1" t="s">
        <v>75</v>
      </c>
      <c r="D997" s="1" t="s">
        <v>19</v>
      </c>
      <c r="E997" s="1" t="n">
        <v>11532.5</v>
      </c>
      <c r="F997" s="1" t="n">
        <f aca="false">D997-C997</f>
        <v>2</v>
      </c>
      <c r="G997" s="22" t="n">
        <v>3853.5</v>
      </c>
      <c r="H997" s="1" t="n">
        <f aca="false">G997*F997</f>
        <v>7707</v>
      </c>
      <c r="I997" s="13" t="s">
        <v>2714</v>
      </c>
      <c r="J997" s="14" t="n">
        <v>7340</v>
      </c>
      <c r="K997" s="1" t="n">
        <f aca="false">H997-J997</f>
        <v>367</v>
      </c>
      <c r="L997" s="0"/>
    </row>
    <row r="998" customFormat="false" ht="30.8" hidden="false" customHeight="false" outlineLevel="0" collapsed="false">
      <c r="A998" s="1" t="s">
        <v>2715</v>
      </c>
      <c r="B998" s="1" t="s">
        <v>2713</v>
      </c>
      <c r="C998" s="1" t="s">
        <v>82</v>
      </c>
      <c r="D998" s="1" t="s">
        <v>67</v>
      </c>
      <c r="E998" s="1" t="n">
        <v>20711.25</v>
      </c>
      <c r="F998" s="1" t="n">
        <f aca="false">D998-C998</f>
        <v>3</v>
      </c>
      <c r="G998" s="22" t="n">
        <v>3853.5</v>
      </c>
      <c r="H998" s="1" t="n">
        <f aca="false">G998*F998</f>
        <v>11560.5</v>
      </c>
      <c r="I998" s="13" t="s">
        <v>2716</v>
      </c>
      <c r="J998" s="14" t="n">
        <v>11560.5</v>
      </c>
      <c r="K998" s="1" t="n">
        <f aca="false">H998-J998</f>
        <v>0</v>
      </c>
      <c r="L998" s="0"/>
    </row>
    <row r="999" customFormat="false" ht="30.8" hidden="false" customHeight="false" outlineLevel="0" collapsed="false">
      <c r="A999" s="1" t="s">
        <v>2717</v>
      </c>
      <c r="B999" s="1" t="s">
        <v>2718</v>
      </c>
      <c r="C999" s="1" t="s">
        <v>58</v>
      </c>
      <c r="D999" s="1" t="s">
        <v>59</v>
      </c>
      <c r="E999" s="1" t="n">
        <v>11185</v>
      </c>
      <c r="F999" s="1" t="n">
        <f aca="false">D999-C999</f>
        <v>2</v>
      </c>
      <c r="G999" s="22" t="n">
        <v>3853.5</v>
      </c>
      <c r="H999" s="1" t="n">
        <f aca="false">G999*F999</f>
        <v>7707</v>
      </c>
      <c r="I999" s="13" t="s">
        <v>2719</v>
      </c>
      <c r="J999" s="14" t="n">
        <v>7707</v>
      </c>
      <c r="K999" s="1" t="n">
        <f aca="false">H999-J999</f>
        <v>0</v>
      </c>
      <c r="L999" s="0"/>
    </row>
    <row r="1000" s="39" customFormat="true" ht="29.85" hidden="false" customHeight="false" outlineLevel="0" collapsed="false">
      <c r="A1000" s="36" t="s">
        <v>2720</v>
      </c>
      <c r="B1000" s="36" t="s">
        <v>2721</v>
      </c>
      <c r="C1000" s="36" t="s">
        <v>34</v>
      </c>
      <c r="D1000" s="36" t="s">
        <v>13</v>
      </c>
      <c r="E1000" s="36" t="n">
        <v>47400</v>
      </c>
      <c r="F1000" s="36" t="n">
        <f aca="false">D1000-C1000</f>
        <v>8</v>
      </c>
      <c r="G1000" s="36" t="n">
        <v>3670</v>
      </c>
      <c r="H1000" s="36" t="n">
        <f aca="false">G1000*F1000</f>
        <v>29360</v>
      </c>
      <c r="I1000" s="37" t="s">
        <v>2722</v>
      </c>
      <c r="J1000" s="38" t="n">
        <v>30828</v>
      </c>
      <c r="K1000" s="36" t="n">
        <f aca="false">H1000-J1000</f>
        <v>-1468</v>
      </c>
    </row>
    <row r="1001" customFormat="false" ht="30.8" hidden="false" customHeight="false" outlineLevel="0" collapsed="false">
      <c r="A1001" s="1" t="s">
        <v>2723</v>
      </c>
      <c r="B1001" s="1" t="s">
        <v>2724</v>
      </c>
      <c r="C1001" s="1" t="s">
        <v>67</v>
      </c>
      <c r="D1001" s="1" t="s">
        <v>51</v>
      </c>
      <c r="E1001" s="1" t="n">
        <v>34527.5</v>
      </c>
      <c r="F1001" s="1" t="n">
        <f aca="false">D1001-C1001</f>
        <v>7</v>
      </c>
      <c r="G1001" s="22" t="n">
        <v>3853.5</v>
      </c>
      <c r="H1001" s="1" t="n">
        <f aca="false">G1001*F1001</f>
        <v>26974.5</v>
      </c>
      <c r="I1001" s="13" t="s">
        <v>2725</v>
      </c>
      <c r="J1001" s="14" t="n">
        <v>26974.5</v>
      </c>
      <c r="K1001" s="1" t="n">
        <f aca="false">H1001-J1001</f>
        <v>0</v>
      </c>
      <c r="L1001" s="0"/>
    </row>
    <row r="1002" customFormat="false" ht="15.9" hidden="false" customHeight="false" outlineLevel="0" collapsed="false">
      <c r="A1002" s="1" t="s">
        <v>2726</v>
      </c>
      <c r="B1002" s="1" t="s">
        <v>2727</v>
      </c>
      <c r="C1002" s="1" t="s">
        <v>142</v>
      </c>
      <c r="D1002" s="1" t="s">
        <v>63</v>
      </c>
      <c r="E1002" s="1" t="n">
        <v>9865</v>
      </c>
      <c r="F1002" s="1" t="n">
        <f aca="false">D1002-C1002</f>
        <v>2</v>
      </c>
      <c r="G1002" s="22" t="n">
        <v>3853.5</v>
      </c>
      <c r="H1002" s="1" t="n">
        <f aca="false">G1002*F1002</f>
        <v>7707</v>
      </c>
      <c r="I1002" s="13" t="s">
        <v>2728</v>
      </c>
      <c r="J1002" s="14" t="n">
        <v>7707</v>
      </c>
      <c r="K1002" s="1" t="n">
        <f aca="false">H1002-J1002</f>
        <v>0</v>
      </c>
      <c r="L1002" s="0"/>
    </row>
    <row r="1003" s="12" customFormat="true" ht="29.85" hidden="false" customHeight="false" outlineLevel="0" collapsed="false">
      <c r="A1003" s="19" t="s">
        <v>2729</v>
      </c>
      <c r="B1003" s="11" t="s">
        <v>2727</v>
      </c>
      <c r="C1003" s="11" t="s">
        <v>39</v>
      </c>
      <c r="D1003" s="11" t="s">
        <v>86</v>
      </c>
      <c r="E1003" s="11" t="n">
        <v>19730</v>
      </c>
      <c r="F1003" s="11" t="n">
        <f aca="false">D1003-C1003</f>
        <v>2</v>
      </c>
      <c r="G1003" s="8" t="n">
        <v>3853.5</v>
      </c>
      <c r="H1003" s="11" t="n">
        <f aca="false">(G1003*F1003)*2</f>
        <v>15414</v>
      </c>
      <c r="I1003" s="9" t="s">
        <v>2730</v>
      </c>
      <c r="J1003" s="10" t="n">
        <v>7707</v>
      </c>
      <c r="K1003" s="11" t="n">
        <f aca="false">H1003-J1003-J1004</f>
        <v>0</v>
      </c>
      <c r="L1003" s="11"/>
    </row>
    <row r="1004" s="12" customFormat="true" ht="29.85" hidden="false" customHeight="false" outlineLevel="0" collapsed="false">
      <c r="A1004" s="19"/>
      <c r="B1004" s="11"/>
      <c r="C1004" s="11"/>
      <c r="D1004" s="11"/>
      <c r="E1004" s="11"/>
      <c r="F1004" s="11"/>
      <c r="G1004" s="8"/>
      <c r="H1004" s="11"/>
      <c r="I1004" s="9" t="s">
        <v>2731</v>
      </c>
      <c r="J1004" s="10" t="n">
        <v>7707</v>
      </c>
      <c r="K1004" s="11" t="n">
        <v>0</v>
      </c>
      <c r="L1004" s="11"/>
    </row>
    <row r="1005" customFormat="false" ht="30.8" hidden="false" customHeight="false" outlineLevel="0" collapsed="false">
      <c r="A1005" s="1" t="s">
        <v>2732</v>
      </c>
      <c r="B1005" s="1" t="s">
        <v>2733</v>
      </c>
      <c r="C1005" s="1" t="s">
        <v>19</v>
      </c>
      <c r="D1005" s="1" t="s">
        <v>119</v>
      </c>
      <c r="E1005" s="1" t="n">
        <v>20711.25</v>
      </c>
      <c r="F1005" s="1" t="n">
        <f aca="false">D1005-C1005</f>
        <v>3</v>
      </c>
      <c r="G1005" s="22" t="n">
        <v>3853.5</v>
      </c>
      <c r="H1005" s="1" t="n">
        <f aca="false">G1005*F1005</f>
        <v>11560.5</v>
      </c>
      <c r="I1005" s="13" t="s">
        <v>2734</v>
      </c>
      <c r="J1005" s="14" t="n">
        <v>11560.5</v>
      </c>
      <c r="K1005" s="1" t="n">
        <f aca="false">H1005-J1005</f>
        <v>0</v>
      </c>
      <c r="L1005" s="0"/>
    </row>
    <row r="1006" customFormat="false" ht="30.8" hidden="false" customHeight="false" outlineLevel="0" collapsed="false">
      <c r="A1006" s="1" t="s">
        <v>2735</v>
      </c>
      <c r="B1006" s="1" t="s">
        <v>2736</v>
      </c>
      <c r="C1006" s="1" t="s">
        <v>39</v>
      </c>
      <c r="D1006" s="1" t="s">
        <v>51</v>
      </c>
      <c r="E1006" s="1" t="n">
        <v>24662.5</v>
      </c>
      <c r="F1006" s="1" t="n">
        <f aca="false">D1006-C1006</f>
        <v>5</v>
      </c>
      <c r="G1006" s="22" t="n">
        <v>3853.5</v>
      </c>
      <c r="H1006" s="1" t="n">
        <f aca="false">G1006*F1006</f>
        <v>19267.5</v>
      </c>
      <c r="I1006" s="13" t="s">
        <v>2737</v>
      </c>
      <c r="J1006" s="14" t="n">
        <v>19267.5</v>
      </c>
      <c r="K1006" s="1" t="n">
        <f aca="false">H1006-J1006</f>
        <v>0</v>
      </c>
      <c r="L1006" s="0"/>
    </row>
    <row r="1007" customFormat="false" ht="15.9" hidden="false" customHeight="false" outlineLevel="0" collapsed="false">
      <c r="A1007" s="1" t="s">
        <v>2738</v>
      </c>
      <c r="B1007" s="1" t="s">
        <v>2739</v>
      </c>
      <c r="C1007" s="1" t="s">
        <v>14</v>
      </c>
      <c r="D1007" s="1" t="s">
        <v>150</v>
      </c>
      <c r="E1007" s="1" t="n">
        <v>32165</v>
      </c>
      <c r="F1007" s="1" t="n">
        <f aca="false">D1007-C1007</f>
        <v>4</v>
      </c>
      <c r="G1007" s="22" t="n">
        <v>3853.5</v>
      </c>
      <c r="H1007" s="1" t="n">
        <f aca="false">G1007*F1007</f>
        <v>15414</v>
      </c>
      <c r="I1007" s="13" t="s">
        <v>2740</v>
      </c>
      <c r="J1007" s="14" t="n">
        <v>15414</v>
      </c>
      <c r="K1007" s="1" t="n">
        <f aca="false">H1007-J1007</f>
        <v>0</v>
      </c>
      <c r="L1007" s="0"/>
    </row>
    <row r="1008" customFormat="false" ht="30.8" hidden="false" customHeight="false" outlineLevel="0" collapsed="false">
      <c r="A1008" s="1" t="s">
        <v>2741</v>
      </c>
      <c r="B1008" s="1" t="s">
        <v>2742</v>
      </c>
      <c r="C1008" s="1" t="s">
        <v>180</v>
      </c>
      <c r="D1008" s="1" t="s">
        <v>146</v>
      </c>
      <c r="E1008" s="1" t="n">
        <v>6107.5</v>
      </c>
      <c r="F1008" s="1" t="n">
        <f aca="false">D1008-C1008</f>
        <v>1</v>
      </c>
      <c r="G1008" s="22" t="n">
        <v>3853.5</v>
      </c>
      <c r="H1008" s="1" t="n">
        <f aca="false">G1008*F1008</f>
        <v>3853.5</v>
      </c>
      <c r="I1008" s="13" t="s">
        <v>2743</v>
      </c>
      <c r="J1008" s="14" t="n">
        <v>3853.5</v>
      </c>
      <c r="K1008" s="1" t="n">
        <f aca="false">H1008-J1008</f>
        <v>0</v>
      </c>
      <c r="L1008" s="0"/>
    </row>
    <row r="1009" customFormat="false" ht="30.8" hidden="false" customHeight="false" outlineLevel="0" collapsed="false">
      <c r="A1009" s="1" t="s">
        <v>2744</v>
      </c>
      <c r="B1009" s="1" t="s">
        <v>2745</v>
      </c>
      <c r="C1009" s="1" t="s">
        <v>146</v>
      </c>
      <c r="D1009" s="1" t="s">
        <v>58</v>
      </c>
      <c r="E1009" s="1" t="n">
        <v>9865</v>
      </c>
      <c r="F1009" s="1" t="n">
        <f aca="false">D1009-C1009</f>
        <v>2</v>
      </c>
      <c r="G1009" s="22" t="n">
        <v>3853.5</v>
      </c>
      <c r="H1009" s="1" t="n">
        <f aca="false">G1009*F1009</f>
        <v>7707</v>
      </c>
      <c r="I1009" s="13" t="s">
        <v>2746</v>
      </c>
      <c r="J1009" s="14" t="n">
        <v>7707</v>
      </c>
      <c r="K1009" s="1" t="n">
        <f aca="false">H1009-J1009</f>
        <v>0</v>
      </c>
      <c r="L1009" s="0"/>
    </row>
    <row r="1010" s="18" customFormat="true" ht="29.85" hidden="false" customHeight="false" outlineLevel="0" collapsed="false">
      <c r="A1010" s="15" t="s">
        <v>2747</v>
      </c>
      <c r="B1010" s="15" t="s">
        <v>2748</v>
      </c>
      <c r="C1010" s="15" t="s">
        <v>43</v>
      </c>
      <c r="D1010" s="15" t="s">
        <v>34</v>
      </c>
      <c r="E1010" s="15" t="n">
        <v>42570</v>
      </c>
      <c r="F1010" s="15" t="n">
        <f aca="false">D1010-C1010</f>
        <v>9</v>
      </c>
      <c r="G1010" s="15" t="n">
        <v>3670</v>
      </c>
      <c r="H1010" s="15" t="n">
        <f aca="false">G1010*F1010</f>
        <v>33030</v>
      </c>
      <c r="I1010" s="16" t="s">
        <v>2749</v>
      </c>
      <c r="J1010" s="17" t="n">
        <v>33030</v>
      </c>
      <c r="K1010" s="15" t="n">
        <f aca="false">H1010-J1010</f>
        <v>0</v>
      </c>
    </row>
    <row r="1011" customFormat="false" ht="30.8" hidden="false" customHeight="false" outlineLevel="0" collapsed="false">
      <c r="A1011" s="22" t="s">
        <v>2750</v>
      </c>
      <c r="B1011" s="22" t="s">
        <v>2751</v>
      </c>
      <c r="C1011" s="22" t="s">
        <v>51</v>
      </c>
      <c r="D1011" s="22" t="s">
        <v>14</v>
      </c>
      <c r="E1011" s="22" t="n">
        <v>12215</v>
      </c>
      <c r="F1011" s="22" t="n">
        <f aca="false">D1011-C1011</f>
        <v>2</v>
      </c>
      <c r="G1011" s="22" t="n">
        <v>3853.5</v>
      </c>
      <c r="H1011" s="22" t="n">
        <f aca="false">G1011*F1011</f>
        <v>7707</v>
      </c>
      <c r="I1011" s="13" t="s">
        <v>2752</v>
      </c>
      <c r="J1011" s="14" t="n">
        <v>7707</v>
      </c>
      <c r="K1011" s="1" t="n">
        <f aca="false">H1011-J1011</f>
        <v>0</v>
      </c>
      <c r="L1011" s="0"/>
    </row>
    <row r="1012" customFormat="false" ht="15.9" hidden="false" customHeight="false" outlineLevel="0" collapsed="false">
      <c r="A1012" s="22" t="s">
        <v>2753</v>
      </c>
      <c r="B1012" s="22" t="s">
        <v>2754</v>
      </c>
      <c r="C1012" s="22" t="s">
        <v>86</v>
      </c>
      <c r="D1012" s="22" t="s">
        <v>207</v>
      </c>
      <c r="E1012" s="22" t="n">
        <v>9865</v>
      </c>
      <c r="F1012" s="22" t="n">
        <f aca="false">D1012-C1012</f>
        <v>2</v>
      </c>
      <c r="G1012" s="22" t="n">
        <v>3853.5</v>
      </c>
      <c r="H1012" s="22" t="n">
        <f aca="false">G1012*F1012</f>
        <v>7707</v>
      </c>
      <c r="I1012" s="13" t="s">
        <v>2755</v>
      </c>
      <c r="J1012" s="14" t="n">
        <v>7707</v>
      </c>
      <c r="K1012" s="1" t="n">
        <f aca="false">H1012-J1012</f>
        <v>0</v>
      </c>
      <c r="L1012" s="0"/>
    </row>
    <row r="1013" customFormat="false" ht="30.8" hidden="false" customHeight="false" outlineLevel="0" collapsed="false">
      <c r="A1013" s="1" t="s">
        <v>2756</v>
      </c>
      <c r="B1013" s="1" t="s">
        <v>2757</v>
      </c>
      <c r="C1013" s="1" t="s">
        <v>13</v>
      </c>
      <c r="D1013" s="1" t="s">
        <v>207</v>
      </c>
      <c r="E1013" s="1" t="n">
        <v>20711.25</v>
      </c>
      <c r="F1013" s="1" t="n">
        <f aca="false">D1013-C1013</f>
        <v>3</v>
      </c>
      <c r="G1013" s="22" t="n">
        <v>3853.5</v>
      </c>
      <c r="H1013" s="1" t="n">
        <f aca="false">G1013*F1013</f>
        <v>11560.5</v>
      </c>
      <c r="I1013" s="13" t="s">
        <v>2758</v>
      </c>
      <c r="J1013" s="14" t="n">
        <v>11560.5</v>
      </c>
      <c r="K1013" s="1" t="n">
        <f aca="false">H1013-J1013</f>
        <v>0</v>
      </c>
      <c r="L1013" s="0"/>
    </row>
    <row r="1014" customFormat="false" ht="15.9" hidden="false" customHeight="false" outlineLevel="0" collapsed="false">
      <c r="A1014" s="1" t="s">
        <v>2759</v>
      </c>
      <c r="B1014" s="1" t="s">
        <v>2760</v>
      </c>
      <c r="C1014" s="1" t="s">
        <v>180</v>
      </c>
      <c r="D1014" s="1" t="s">
        <v>150</v>
      </c>
      <c r="E1014" s="1" t="n">
        <v>11545</v>
      </c>
      <c r="F1014" s="1" t="n">
        <f aca="false">D1014-C1014</f>
        <v>2</v>
      </c>
      <c r="G1014" s="22" t="n">
        <v>4693.5</v>
      </c>
      <c r="H1014" s="1" t="n">
        <f aca="false">G1014*F1014</f>
        <v>9387</v>
      </c>
      <c r="I1014" s="13" t="s">
        <v>2761</v>
      </c>
      <c r="J1014" s="14" t="n">
        <v>9387</v>
      </c>
      <c r="K1014" s="1" t="n">
        <f aca="false">H1014-J1014</f>
        <v>0</v>
      </c>
      <c r="L1014" s="0"/>
    </row>
    <row r="1015" customFormat="false" ht="30.8" hidden="false" customHeight="false" outlineLevel="0" collapsed="false">
      <c r="A1015" s="1" t="s">
        <v>2762</v>
      </c>
      <c r="B1015" s="1" t="s">
        <v>2763</v>
      </c>
      <c r="C1015" s="1" t="s">
        <v>93</v>
      </c>
      <c r="D1015" s="1" t="s">
        <v>39</v>
      </c>
      <c r="E1015" s="1" t="n">
        <v>24430</v>
      </c>
      <c r="F1015" s="1" t="n">
        <f aca="false">D1015-C1015</f>
        <v>4</v>
      </c>
      <c r="G1015" s="22" t="n">
        <v>3853.5</v>
      </c>
      <c r="H1015" s="1" t="n">
        <f aca="false">G1015*F1015</f>
        <v>15414</v>
      </c>
      <c r="I1015" s="13" t="s">
        <v>2764</v>
      </c>
      <c r="J1015" s="14" t="n">
        <v>15414</v>
      </c>
      <c r="K1015" s="1" t="n">
        <f aca="false">H1015-J1015</f>
        <v>0</v>
      </c>
      <c r="L1015" s="0"/>
    </row>
    <row r="1016" customFormat="false" ht="30.8" hidden="false" customHeight="false" outlineLevel="0" collapsed="false">
      <c r="A1016" s="1" t="s">
        <v>2765</v>
      </c>
      <c r="B1016" s="1" t="s">
        <v>2766</v>
      </c>
      <c r="C1016" s="1" t="s">
        <v>43</v>
      </c>
      <c r="D1016" s="1" t="s">
        <v>47</v>
      </c>
      <c r="E1016" s="1" t="n">
        <v>14490</v>
      </c>
      <c r="F1016" s="1" t="n">
        <f aca="false">D1016-C1016</f>
        <v>2</v>
      </c>
      <c r="G1016" s="22" t="n">
        <v>3853.5</v>
      </c>
      <c r="H1016" s="1" t="n">
        <f aca="false">G1016*F1016</f>
        <v>7707</v>
      </c>
      <c r="I1016" s="13" t="s">
        <v>2767</v>
      </c>
      <c r="J1016" s="14" t="n">
        <v>7707</v>
      </c>
      <c r="K1016" s="1" t="n">
        <f aca="false">H1016-J1016</f>
        <v>0</v>
      </c>
      <c r="L1016" s="0"/>
    </row>
    <row r="1017" s="18" customFormat="true" ht="29.85" hidden="false" customHeight="false" outlineLevel="0" collapsed="false">
      <c r="A1017" s="15" t="s">
        <v>2768</v>
      </c>
      <c r="B1017" s="15" t="s">
        <v>2769</v>
      </c>
      <c r="C1017" s="15" t="s">
        <v>75</v>
      </c>
      <c r="D1017" s="15" t="s">
        <v>19</v>
      </c>
      <c r="E1017" s="15" t="n">
        <v>9500</v>
      </c>
      <c r="F1017" s="15" t="n">
        <f aca="false">D1017-C1017</f>
        <v>2</v>
      </c>
      <c r="G1017" s="15" t="n">
        <v>3670</v>
      </c>
      <c r="H1017" s="15" t="n">
        <f aca="false">G1017*F1017</f>
        <v>7340</v>
      </c>
      <c r="I1017" s="16" t="s">
        <v>2770</v>
      </c>
      <c r="J1017" s="17" t="n">
        <v>7340</v>
      </c>
      <c r="K1017" s="15" t="n">
        <f aca="false">H1017-J1017</f>
        <v>0</v>
      </c>
    </row>
    <row r="1018" customFormat="false" ht="30.8" hidden="false" customHeight="false" outlineLevel="0" collapsed="false">
      <c r="A1018" s="1" t="s">
        <v>2771</v>
      </c>
      <c r="B1018" s="1" t="s">
        <v>2772</v>
      </c>
      <c r="C1018" s="1" t="s">
        <v>39</v>
      </c>
      <c r="D1018" s="1" t="s">
        <v>86</v>
      </c>
      <c r="E1018" s="1" t="n">
        <v>9865</v>
      </c>
      <c r="F1018" s="1" t="n">
        <f aca="false">D1018-C1018</f>
        <v>2</v>
      </c>
      <c r="G1018" s="22" t="n">
        <v>3853.5</v>
      </c>
      <c r="H1018" s="1" t="n">
        <f aca="false">G1018*F1018</f>
        <v>7707</v>
      </c>
      <c r="I1018" s="13" t="s">
        <v>2773</v>
      </c>
      <c r="J1018" s="14" t="n">
        <v>7707</v>
      </c>
      <c r="K1018" s="1" t="n">
        <f aca="false">H1018-J1018</f>
        <v>0</v>
      </c>
      <c r="L1018" s="0"/>
    </row>
    <row r="1019" customFormat="false" ht="22.35" hidden="false" customHeight="true" outlineLevel="0" collapsed="false">
      <c r="A1019" s="22" t="s">
        <v>2774</v>
      </c>
      <c r="B1019" s="22" t="s">
        <v>2775</v>
      </c>
      <c r="C1019" s="22" t="s">
        <v>63</v>
      </c>
      <c r="D1019" s="22" t="s">
        <v>75</v>
      </c>
      <c r="E1019" s="22" t="n">
        <v>20467.5</v>
      </c>
      <c r="F1019" s="22" t="n">
        <f aca="false">D1019-C1019</f>
        <v>3</v>
      </c>
      <c r="G1019" s="22" t="n">
        <v>5743.5</v>
      </c>
      <c r="H1019" s="22" t="n">
        <f aca="false">G1019*F1019</f>
        <v>17230.5</v>
      </c>
      <c r="I1019" s="13" t="s">
        <v>2776</v>
      </c>
      <c r="J1019" s="14" t="n">
        <v>17230.2</v>
      </c>
      <c r="K1019" s="1" t="n">
        <f aca="false">H1019-J1019</f>
        <v>0.299999999999272</v>
      </c>
      <c r="L1019" s="0"/>
    </row>
    <row r="1020" customFormat="false" ht="30.8" hidden="false" customHeight="false" outlineLevel="0" collapsed="false">
      <c r="A1020" s="1" t="s">
        <v>2777</v>
      </c>
      <c r="B1020" s="1" t="s">
        <v>2778</v>
      </c>
      <c r="C1020" s="1" t="s">
        <v>112</v>
      </c>
      <c r="D1020" s="1" t="s">
        <v>150</v>
      </c>
      <c r="E1020" s="1" t="n">
        <v>30537.5</v>
      </c>
      <c r="F1020" s="1" t="n">
        <f aca="false">D1020-C1020</f>
        <v>5</v>
      </c>
      <c r="G1020" s="22" t="n">
        <v>3853.5</v>
      </c>
      <c r="H1020" s="1" t="n">
        <f aca="false">G1020*F1020</f>
        <v>19267.5</v>
      </c>
      <c r="I1020" s="13" t="s">
        <v>2779</v>
      </c>
      <c r="J1020" s="14" t="n">
        <v>19267.5</v>
      </c>
      <c r="K1020" s="1" t="n">
        <f aca="false">H1020-J1020</f>
        <v>0</v>
      </c>
      <c r="L1020" s="0"/>
    </row>
    <row r="1021" customFormat="false" ht="30.8" hidden="false" customHeight="false" outlineLevel="0" collapsed="false">
      <c r="A1021" s="1" t="s">
        <v>2780</v>
      </c>
      <c r="B1021" s="1" t="s">
        <v>2781</v>
      </c>
      <c r="C1021" s="1" t="s">
        <v>74</v>
      </c>
      <c r="D1021" s="1" t="s">
        <v>34</v>
      </c>
      <c r="E1021" s="1" t="n">
        <v>18967.5</v>
      </c>
      <c r="F1021" s="1" t="n">
        <f aca="false">D1021-C1021</f>
        <v>3</v>
      </c>
      <c r="G1021" s="22" t="n">
        <v>4693.5</v>
      </c>
      <c r="H1021" s="1" t="n">
        <f aca="false">G1021*F1021</f>
        <v>14080.5</v>
      </c>
      <c r="I1021" s="13" t="s">
        <v>2782</v>
      </c>
      <c r="J1021" s="14" t="n">
        <v>14080.5</v>
      </c>
      <c r="K1021" s="1" t="n">
        <f aca="false">H1021-J1021</f>
        <v>0</v>
      </c>
      <c r="L1021" s="0"/>
    </row>
    <row r="1022" customFormat="false" ht="15.9" hidden="false" customHeight="false" outlineLevel="0" collapsed="false">
      <c r="A1022" s="1" t="s">
        <v>2783</v>
      </c>
      <c r="B1022" s="1" t="s">
        <v>2784</v>
      </c>
      <c r="C1022" s="1" t="s">
        <v>19</v>
      </c>
      <c r="D1022" s="1" t="s">
        <v>39</v>
      </c>
      <c r="E1022" s="1" t="n">
        <v>29595</v>
      </c>
      <c r="F1022" s="1" t="n">
        <f aca="false">D1022-C1022</f>
        <v>6</v>
      </c>
      <c r="G1022" s="22" t="n">
        <v>3853.5</v>
      </c>
      <c r="H1022" s="1" t="n">
        <f aca="false">G1022*F1022</f>
        <v>23121</v>
      </c>
      <c r="I1022" s="13" t="s">
        <v>2785</v>
      </c>
      <c r="J1022" s="14" t="n">
        <v>23121</v>
      </c>
      <c r="K1022" s="1" t="n">
        <f aca="false">H1022-J1022</f>
        <v>0</v>
      </c>
      <c r="L1022" s="0"/>
    </row>
    <row r="1023" s="18" customFormat="true" ht="29.85" hidden="false" customHeight="false" outlineLevel="0" collapsed="false">
      <c r="A1023" s="15" t="s">
        <v>2786</v>
      </c>
      <c r="B1023" s="15" t="s">
        <v>2787</v>
      </c>
      <c r="C1023" s="15" t="s">
        <v>43</v>
      </c>
      <c r="D1023" s="15" t="s">
        <v>29</v>
      </c>
      <c r="E1023" s="15" t="n">
        <v>26805</v>
      </c>
      <c r="F1023" s="15" t="n">
        <f aca="false">D1023-C1023</f>
        <v>4</v>
      </c>
      <c r="G1023" s="15" t="n">
        <v>3670</v>
      </c>
      <c r="H1023" s="15" t="n">
        <f aca="false">G1023*F1023</f>
        <v>14680</v>
      </c>
      <c r="I1023" s="16" t="s">
        <v>2788</v>
      </c>
      <c r="J1023" s="17" t="n">
        <v>14680</v>
      </c>
      <c r="K1023" s="15" t="n">
        <f aca="false">H1023-J1023</f>
        <v>0</v>
      </c>
    </row>
    <row r="1024" customFormat="false" ht="30.8" hidden="false" customHeight="false" outlineLevel="0" collapsed="false">
      <c r="A1024" s="1" t="s">
        <v>2789</v>
      </c>
      <c r="B1024" s="1" t="s">
        <v>2790</v>
      </c>
      <c r="C1024" s="1" t="s">
        <v>51</v>
      </c>
      <c r="D1024" s="1" t="s">
        <v>58</v>
      </c>
      <c r="E1024" s="1" t="n">
        <v>48632.5</v>
      </c>
      <c r="F1024" s="1" t="n">
        <f aca="false">D1024-C1024</f>
        <v>7</v>
      </c>
      <c r="G1024" s="22" t="n">
        <v>4693.5</v>
      </c>
      <c r="H1024" s="1" t="n">
        <f aca="false">G1024*F1024</f>
        <v>32854.5</v>
      </c>
      <c r="I1024" s="13" t="s">
        <v>2791</v>
      </c>
      <c r="J1024" s="14" t="n">
        <v>32854.5</v>
      </c>
      <c r="K1024" s="1" t="n">
        <f aca="false">H1024-J1024</f>
        <v>0</v>
      </c>
      <c r="L1024" s="0"/>
    </row>
    <row r="1025" customFormat="false" ht="30.8" hidden="false" customHeight="false" outlineLevel="0" collapsed="false">
      <c r="A1025" s="1" t="s">
        <v>2792</v>
      </c>
      <c r="B1025" s="1" t="s">
        <v>2793</v>
      </c>
      <c r="C1025" s="1" t="s">
        <v>86</v>
      </c>
      <c r="D1025" s="1" t="s">
        <v>112</v>
      </c>
      <c r="E1025" s="1" t="n">
        <v>23090</v>
      </c>
      <c r="F1025" s="1" t="n">
        <f aca="false">D1025-C1025</f>
        <v>4</v>
      </c>
      <c r="G1025" s="22" t="n">
        <v>4693.5</v>
      </c>
      <c r="H1025" s="1" t="n">
        <f aca="false">G1025*F1025</f>
        <v>18774</v>
      </c>
      <c r="I1025" s="13" t="s">
        <v>2794</v>
      </c>
      <c r="J1025" s="14" t="n">
        <v>18774</v>
      </c>
      <c r="K1025" s="1" t="n">
        <f aca="false">H1025-J1025</f>
        <v>0</v>
      </c>
      <c r="L1025" s="71"/>
    </row>
    <row r="1026" s="76" customFormat="true" ht="30.8" hidden="false" customHeight="false" outlineLevel="0" collapsed="false">
      <c r="A1026" s="72" t="s">
        <v>2795</v>
      </c>
      <c r="B1026" s="72" t="s">
        <v>2796</v>
      </c>
      <c r="C1026" s="72" t="s">
        <v>43</v>
      </c>
      <c r="D1026" s="72" t="s">
        <v>47</v>
      </c>
      <c r="E1026" s="72" t="n">
        <v>40600</v>
      </c>
      <c r="F1026" s="72" t="n">
        <f aca="false">D1026-C1026</f>
        <v>2</v>
      </c>
      <c r="G1026" s="72" t="n">
        <v>22000</v>
      </c>
      <c r="H1026" s="72" t="n">
        <f aca="false">(G1026*F1026)+600*2</f>
        <v>45200</v>
      </c>
      <c r="I1026" s="73" t="s">
        <v>2797</v>
      </c>
      <c r="J1026" s="74" t="n">
        <v>49400</v>
      </c>
      <c r="K1026" s="72" t="n">
        <f aca="false">H1026-J1026</f>
        <v>-4200</v>
      </c>
      <c r="L1026" s="75"/>
      <c r="M1026" s="76" t="s">
        <v>2798</v>
      </c>
    </row>
    <row r="1027" s="18" customFormat="true" ht="29.85" hidden="false" customHeight="false" outlineLevel="0" collapsed="false">
      <c r="A1027" s="15" t="s">
        <v>2799</v>
      </c>
      <c r="B1027" s="15" t="s">
        <v>2800</v>
      </c>
      <c r="C1027" s="15" t="s">
        <v>43</v>
      </c>
      <c r="D1027" s="15" t="s">
        <v>142</v>
      </c>
      <c r="E1027" s="15" t="n">
        <v>17775</v>
      </c>
      <c r="F1027" s="15" t="n">
        <f aca="false">D1027-C1027</f>
        <v>3</v>
      </c>
      <c r="G1027" s="15" t="n">
        <v>3670</v>
      </c>
      <c r="H1027" s="15" t="n">
        <f aca="false">G1027*F1027</f>
        <v>11010</v>
      </c>
      <c r="I1027" s="16" t="s">
        <v>2801</v>
      </c>
      <c r="J1027" s="17" t="n">
        <v>11010</v>
      </c>
      <c r="K1027" s="15" t="n">
        <f aca="false">H1027-J1027</f>
        <v>0</v>
      </c>
    </row>
    <row r="1028" s="18" customFormat="true" ht="29.85" hidden="false" customHeight="false" outlineLevel="0" collapsed="false">
      <c r="A1028" s="15" t="s">
        <v>2802</v>
      </c>
      <c r="B1028" s="15" t="s">
        <v>2803</v>
      </c>
      <c r="C1028" s="15" t="s">
        <v>43</v>
      </c>
      <c r="D1028" s="15" t="s">
        <v>142</v>
      </c>
      <c r="E1028" s="15" t="n">
        <v>21187.5</v>
      </c>
      <c r="F1028" s="15" t="n">
        <f aca="false">D1028-C1028</f>
        <v>3</v>
      </c>
      <c r="G1028" s="15" t="n">
        <v>3670</v>
      </c>
      <c r="H1028" s="15" t="n">
        <f aca="false">G1028*F1028</f>
        <v>11010</v>
      </c>
      <c r="I1028" s="16" t="s">
        <v>2804</v>
      </c>
      <c r="J1028" s="17" t="n">
        <v>11010</v>
      </c>
      <c r="K1028" s="15" t="n">
        <f aca="false">H1028-J1028</f>
        <v>0</v>
      </c>
    </row>
    <row r="1029" customFormat="false" ht="30.8" hidden="false" customHeight="false" outlineLevel="0" collapsed="false">
      <c r="A1029" s="1" t="s">
        <v>2805</v>
      </c>
      <c r="B1029" s="1" t="s">
        <v>2806</v>
      </c>
      <c r="C1029" s="1" t="s">
        <v>180</v>
      </c>
      <c r="D1029" s="1" t="s">
        <v>59</v>
      </c>
      <c r="E1029" s="1" t="n">
        <v>24662.5</v>
      </c>
      <c r="F1029" s="1" t="n">
        <f aca="false">D1029-C1029</f>
        <v>5</v>
      </c>
      <c r="G1029" s="22" t="n">
        <v>3853.5</v>
      </c>
      <c r="H1029" s="1" t="n">
        <f aca="false">G1029*F1029</f>
        <v>19267.5</v>
      </c>
      <c r="I1029" s="13" t="s">
        <v>2807</v>
      </c>
      <c r="J1029" s="14" t="n">
        <v>19267.5</v>
      </c>
      <c r="K1029" s="1" t="n">
        <f aca="false">H1029-J1029</f>
        <v>0</v>
      </c>
      <c r="L1029" s="0"/>
    </row>
    <row r="1030" customFormat="false" ht="30.8" hidden="false" customHeight="false" outlineLevel="0" collapsed="false">
      <c r="A1030" s="1" t="s">
        <v>2808</v>
      </c>
      <c r="B1030" s="1" t="s">
        <v>2809</v>
      </c>
      <c r="C1030" s="1" t="s">
        <v>24</v>
      </c>
      <c r="D1030" s="1" t="s">
        <v>19</v>
      </c>
      <c r="E1030" s="1" t="n">
        <v>17272.5</v>
      </c>
      <c r="F1030" s="1" t="n">
        <f aca="false">D1030-C1030</f>
        <v>3</v>
      </c>
      <c r="G1030" s="22" t="n">
        <v>3853.5</v>
      </c>
      <c r="H1030" s="1" t="n">
        <f aca="false">G1030*F1030</f>
        <v>11560.5</v>
      </c>
      <c r="I1030" s="13" t="s">
        <v>2810</v>
      </c>
      <c r="J1030" s="14" t="n">
        <v>11560.5</v>
      </c>
      <c r="K1030" s="1" t="n">
        <f aca="false">H1030-J1030</f>
        <v>0</v>
      </c>
      <c r="L1030" s="0"/>
    </row>
    <row r="1031" customFormat="false" ht="30.8" hidden="false" customHeight="false" outlineLevel="0" collapsed="false">
      <c r="A1031" s="1" t="s">
        <v>2811</v>
      </c>
      <c r="B1031" s="1" t="s">
        <v>2812</v>
      </c>
      <c r="C1031" s="1" t="s">
        <v>180</v>
      </c>
      <c r="D1031" s="1" t="s">
        <v>150</v>
      </c>
      <c r="E1031" s="1" t="n">
        <v>14565</v>
      </c>
      <c r="F1031" s="1" t="n">
        <f aca="false">D1031-C1031</f>
        <v>2</v>
      </c>
      <c r="G1031" s="22" t="n">
        <v>3853.5</v>
      </c>
      <c r="H1031" s="1" t="n">
        <f aca="false">G1031*F1031</f>
        <v>7707</v>
      </c>
      <c r="I1031" s="13" t="s">
        <v>2813</v>
      </c>
      <c r="J1031" s="14" t="n">
        <v>7707</v>
      </c>
      <c r="K1031" s="1" t="n">
        <f aca="false">H1031-J1031</f>
        <v>0</v>
      </c>
      <c r="L1031" s="0"/>
    </row>
    <row r="1032" customFormat="false" ht="30.8" hidden="false" customHeight="false" outlineLevel="0" collapsed="false">
      <c r="A1032" s="1" t="s">
        <v>2814</v>
      </c>
      <c r="B1032" s="1" t="s">
        <v>2815</v>
      </c>
      <c r="C1032" s="1" t="s">
        <v>180</v>
      </c>
      <c r="D1032" s="1" t="s">
        <v>150</v>
      </c>
      <c r="E1032" s="1" t="n">
        <v>16980</v>
      </c>
      <c r="F1032" s="1" t="n">
        <f aca="false">D1032-C1032</f>
        <v>2</v>
      </c>
      <c r="G1032" s="22" t="n">
        <v>3853.5</v>
      </c>
      <c r="H1032" s="1" t="n">
        <f aca="false">G1032*F1032</f>
        <v>7707</v>
      </c>
      <c r="I1032" s="13" t="s">
        <v>2816</v>
      </c>
      <c r="J1032" s="14" t="n">
        <v>7707</v>
      </c>
      <c r="K1032" s="1" t="n">
        <f aca="false">H1032-J1032</f>
        <v>0</v>
      </c>
      <c r="L1032" s="0"/>
    </row>
    <row r="1033" customFormat="false" ht="15.9" hidden="false" customHeight="false" outlineLevel="0" collapsed="false">
      <c r="A1033" s="1" t="s">
        <v>2817</v>
      </c>
      <c r="B1033" s="1" t="s">
        <v>2818</v>
      </c>
      <c r="C1033" s="1" t="s">
        <v>43</v>
      </c>
      <c r="D1033" s="1" t="s">
        <v>142</v>
      </c>
      <c r="E1033" s="1" t="n">
        <v>29610</v>
      </c>
      <c r="F1033" s="1" t="n">
        <f aca="false">D1033-C1033</f>
        <v>3</v>
      </c>
      <c r="G1033" s="22" t="n">
        <v>3853.5</v>
      </c>
      <c r="H1033" s="1" t="n">
        <f aca="false">G1033*F1033</f>
        <v>11560.5</v>
      </c>
      <c r="I1033" s="13" t="s">
        <v>2819</v>
      </c>
      <c r="J1033" s="14" t="n">
        <v>11560.5</v>
      </c>
      <c r="K1033" s="1" t="n">
        <f aca="false">H1033-J1033</f>
        <v>0</v>
      </c>
      <c r="L1033" s="0"/>
    </row>
    <row r="1034" customFormat="false" ht="30.8" hidden="false" customHeight="false" outlineLevel="0" collapsed="false">
      <c r="A1034" s="1" t="s">
        <v>2820</v>
      </c>
      <c r="B1034" s="1" t="s">
        <v>2821</v>
      </c>
      <c r="C1034" s="1" t="s">
        <v>82</v>
      </c>
      <c r="D1034" s="1" t="s">
        <v>67</v>
      </c>
      <c r="E1034" s="1" t="n">
        <v>18322.5</v>
      </c>
      <c r="F1034" s="1" t="n">
        <f aca="false">D1034-C1034</f>
        <v>3</v>
      </c>
      <c r="G1034" s="22" t="n">
        <v>3853.5</v>
      </c>
      <c r="H1034" s="1" t="n">
        <f aca="false">G1034*F1034</f>
        <v>11560.5</v>
      </c>
      <c r="I1034" s="13" t="s">
        <v>2822</v>
      </c>
      <c r="J1034" s="14" t="n">
        <v>11560.5</v>
      </c>
      <c r="K1034" s="1" t="n">
        <f aca="false">H1034-J1034</f>
        <v>0</v>
      </c>
      <c r="L1034" s="0"/>
    </row>
    <row r="1035" s="34" customFormat="true" ht="30.8" hidden="false" customHeight="false" outlineLevel="0" collapsed="false">
      <c r="A1035" s="1" t="s">
        <v>2823</v>
      </c>
      <c r="B1035" s="1" t="s">
        <v>2824</v>
      </c>
      <c r="C1035" s="1" t="s">
        <v>13</v>
      </c>
      <c r="D1035" s="1" t="s">
        <v>20</v>
      </c>
      <c r="E1035" s="1" t="n">
        <v>34527.5</v>
      </c>
      <c r="F1035" s="1" t="n">
        <f aca="false">D1035-C1035</f>
        <v>7</v>
      </c>
      <c r="G1035" s="22" t="n">
        <v>3853.5</v>
      </c>
      <c r="H1035" s="1" t="n">
        <f aca="false">G1035*F1035</f>
        <v>26974.5</v>
      </c>
      <c r="I1035" s="13" t="s">
        <v>2825</v>
      </c>
      <c r="J1035" s="14" t="n">
        <v>26974.5</v>
      </c>
      <c r="K1035" s="1" t="n">
        <f aca="false">H1035-J1035</f>
        <v>0</v>
      </c>
      <c r="L1035" s="1"/>
      <c r="M1035" s="0"/>
      <c r="N1035" s="0"/>
      <c r="O1035" s="0"/>
      <c r="P1035" s="0"/>
      <c r="Q1035" s="0"/>
      <c r="R1035" s="0"/>
      <c r="S1035" s="0"/>
      <c r="T1035" s="0"/>
      <c r="U1035" s="0"/>
      <c r="V1035" s="0"/>
      <c r="AMI1035" s="0"/>
      <c r="AMJ1035" s="0"/>
    </row>
    <row r="1036" s="12" customFormat="true" ht="29.85" hidden="false" customHeight="false" outlineLevel="0" collapsed="false">
      <c r="A1036" s="19" t="s">
        <v>2826</v>
      </c>
      <c r="B1036" s="11" t="s">
        <v>2827</v>
      </c>
      <c r="C1036" s="11" t="s">
        <v>2828</v>
      </c>
      <c r="D1036" s="11" t="s">
        <v>47</v>
      </c>
      <c r="E1036" s="11" t="n">
        <v>31077</v>
      </c>
      <c r="F1036" s="11" t="n">
        <v>2</v>
      </c>
      <c r="G1036" s="8" t="n">
        <v>3853.5</v>
      </c>
      <c r="H1036" s="11" t="n">
        <f aca="false">G1036*F1036</f>
        <v>7707</v>
      </c>
      <c r="I1036" s="9" t="s">
        <v>2829</v>
      </c>
      <c r="J1036" s="10" t="n">
        <v>24400</v>
      </c>
      <c r="K1036" s="11" t="n">
        <f aca="false">H1036+H1037-J1036-J1037</f>
        <v>0</v>
      </c>
      <c r="L1036" s="11"/>
    </row>
    <row r="1037" s="12" customFormat="true" ht="29.85" hidden="false" customHeight="false" outlineLevel="0" collapsed="false">
      <c r="A1037" s="19"/>
      <c r="B1037" s="11"/>
      <c r="C1037" s="11"/>
      <c r="D1037" s="11"/>
      <c r="E1037" s="11"/>
      <c r="F1037" s="11" t="n">
        <v>4</v>
      </c>
      <c r="G1037" s="8" t="n">
        <v>5000</v>
      </c>
      <c r="H1037" s="11" t="n">
        <f aca="false">(G1037*F1037)+1100*4</f>
        <v>24400</v>
      </c>
      <c r="I1037" s="9" t="s">
        <v>2830</v>
      </c>
      <c r="J1037" s="10" t="n">
        <v>7707</v>
      </c>
      <c r="K1037" s="11" t="n">
        <v>0</v>
      </c>
      <c r="L1037" s="11"/>
    </row>
    <row r="1038" customFormat="false" ht="30.8" hidden="false" customHeight="false" outlineLevel="0" collapsed="false">
      <c r="A1038" s="1" t="s">
        <v>2831</v>
      </c>
      <c r="B1038" s="1" t="s">
        <v>2832</v>
      </c>
      <c r="C1038" s="1" t="s">
        <v>119</v>
      </c>
      <c r="D1038" s="1" t="s">
        <v>13</v>
      </c>
      <c r="E1038" s="1" t="n">
        <v>24430</v>
      </c>
      <c r="F1038" s="1" t="n">
        <f aca="false">D1038-C1038</f>
        <v>4</v>
      </c>
      <c r="G1038" s="22" t="n">
        <v>3853.5</v>
      </c>
      <c r="H1038" s="1" t="n">
        <f aca="false">G1038*F1038</f>
        <v>15414</v>
      </c>
      <c r="I1038" s="13" t="s">
        <v>2833</v>
      </c>
      <c r="J1038" s="14" t="n">
        <v>15414</v>
      </c>
      <c r="K1038" s="1" t="n">
        <f aca="false">H1038-J1038</f>
        <v>0</v>
      </c>
      <c r="L1038" s="0"/>
    </row>
    <row r="1039" customFormat="false" ht="30.8" hidden="false" customHeight="false" outlineLevel="0" collapsed="false">
      <c r="A1039" s="1" t="s">
        <v>2834</v>
      </c>
      <c r="B1039" s="1" t="s">
        <v>2835</v>
      </c>
      <c r="C1039" s="1" t="s">
        <v>63</v>
      </c>
      <c r="D1039" s="1" t="s">
        <v>19</v>
      </c>
      <c r="E1039" s="1" t="n">
        <v>27412.5</v>
      </c>
      <c r="F1039" s="1" t="n">
        <f aca="false">D1039-C1039</f>
        <v>5</v>
      </c>
      <c r="G1039" s="22" t="n">
        <v>3853.5</v>
      </c>
      <c r="H1039" s="1" t="n">
        <f aca="false">G1039*F1039</f>
        <v>19267.5</v>
      </c>
      <c r="I1039" s="13" t="s">
        <v>2836</v>
      </c>
      <c r="J1039" s="14" t="n">
        <v>19267.5</v>
      </c>
      <c r="K1039" s="1" t="n">
        <f aca="false">H1039-J1039</f>
        <v>0</v>
      </c>
      <c r="L1039" s="0"/>
    </row>
    <row r="1040" customFormat="false" ht="30.8" hidden="false" customHeight="false" outlineLevel="0" collapsed="false">
      <c r="A1040" s="1" t="s">
        <v>2837</v>
      </c>
      <c r="B1040" s="1" t="s">
        <v>2838</v>
      </c>
      <c r="C1040" s="1" t="s">
        <v>75</v>
      </c>
      <c r="D1040" s="1" t="s">
        <v>13</v>
      </c>
      <c r="E1040" s="1" t="n">
        <v>44392.5</v>
      </c>
      <c r="F1040" s="1" t="n">
        <f aca="false">D1040-C1040</f>
        <v>9</v>
      </c>
      <c r="G1040" s="22" t="n">
        <v>3853.5</v>
      </c>
      <c r="H1040" s="1" t="n">
        <f aca="false">G1040*F1040</f>
        <v>34681.5</v>
      </c>
      <c r="I1040" s="13" t="s">
        <v>2839</v>
      </c>
      <c r="J1040" s="14" t="n">
        <v>34681.5</v>
      </c>
      <c r="K1040" s="1" t="n">
        <f aca="false">H1040-J1040</f>
        <v>0</v>
      </c>
      <c r="L1040" s="0"/>
    </row>
    <row r="1041" s="12" customFormat="true" ht="29.85" hidden="false" customHeight="false" outlineLevel="0" collapsed="false">
      <c r="A1041" s="19" t="s">
        <v>2840</v>
      </c>
      <c r="B1041" s="11" t="s">
        <v>2841</v>
      </c>
      <c r="C1041" s="11" t="s">
        <v>43</v>
      </c>
      <c r="D1041" s="11" t="s">
        <v>24</v>
      </c>
      <c r="E1041" s="11" t="n">
        <v>128406.25</v>
      </c>
      <c r="F1041" s="11" t="n">
        <f aca="false">D1041-C1041</f>
        <v>7</v>
      </c>
      <c r="G1041" s="8" t="n">
        <v>3670</v>
      </c>
      <c r="H1041" s="11" t="n">
        <f aca="false">(G1041*F1041)*3</f>
        <v>77070</v>
      </c>
      <c r="I1041" s="9" t="s">
        <v>2842</v>
      </c>
      <c r="J1041" s="10" t="n">
        <v>25690</v>
      </c>
      <c r="K1041" s="11" t="n">
        <f aca="false">H1041-J1041-J1042-J1043</f>
        <v>0</v>
      </c>
      <c r="L1041" s="11"/>
    </row>
    <row r="1042" s="12" customFormat="true" ht="29.85" hidden="false" customHeight="false" outlineLevel="0" collapsed="false">
      <c r="A1042" s="19"/>
      <c r="B1042" s="11"/>
      <c r="C1042" s="11"/>
      <c r="D1042" s="11"/>
      <c r="E1042" s="11"/>
      <c r="F1042" s="11"/>
      <c r="G1042" s="8"/>
      <c r="H1042" s="11"/>
      <c r="I1042" s="9" t="s">
        <v>2843</v>
      </c>
      <c r="J1042" s="10" t="n">
        <v>25690</v>
      </c>
      <c r="K1042" s="11" t="n">
        <v>0</v>
      </c>
      <c r="L1042" s="11"/>
    </row>
    <row r="1043" s="12" customFormat="true" ht="29.85" hidden="false" customHeight="false" outlineLevel="0" collapsed="false">
      <c r="A1043" s="19"/>
      <c r="B1043" s="11"/>
      <c r="C1043" s="11"/>
      <c r="D1043" s="11"/>
      <c r="E1043" s="11"/>
      <c r="F1043" s="11"/>
      <c r="G1043" s="8"/>
      <c r="H1043" s="11"/>
      <c r="I1043" s="9" t="s">
        <v>2844</v>
      </c>
      <c r="J1043" s="10" t="n">
        <v>25690</v>
      </c>
      <c r="K1043" s="11" t="n">
        <v>0</v>
      </c>
      <c r="L1043" s="11"/>
    </row>
    <row r="1044" customFormat="false" ht="30.8" hidden="false" customHeight="false" outlineLevel="0" collapsed="false">
      <c r="A1044" s="1" t="s">
        <v>2845</v>
      </c>
      <c r="B1044" s="1" t="s">
        <v>2846</v>
      </c>
      <c r="C1044" s="1" t="s">
        <v>75</v>
      </c>
      <c r="D1044" s="1" t="s">
        <v>19</v>
      </c>
      <c r="E1044" s="1" t="n">
        <v>13645</v>
      </c>
      <c r="F1044" s="1" t="n">
        <f aca="false">D1044-C1044</f>
        <v>2</v>
      </c>
      <c r="G1044" s="22" t="n">
        <v>5743.5</v>
      </c>
      <c r="H1044" s="1" t="n">
        <f aca="false">G1044*F1044</f>
        <v>11487</v>
      </c>
      <c r="I1044" s="13" t="s">
        <v>2847</v>
      </c>
      <c r="J1044" s="14" t="n">
        <v>11486.8</v>
      </c>
      <c r="K1044" s="1" t="n">
        <f aca="false">H1044-J1044</f>
        <v>0.200000000000728</v>
      </c>
      <c r="L1044" s="0"/>
    </row>
    <row r="1045" customFormat="false" ht="30.8" hidden="false" customHeight="false" outlineLevel="0" collapsed="false">
      <c r="A1045" s="1" t="s">
        <v>2848</v>
      </c>
      <c r="B1045" s="1" t="s">
        <v>2849</v>
      </c>
      <c r="C1045" s="1" t="s">
        <v>58</v>
      </c>
      <c r="D1045" s="1" t="s">
        <v>59</v>
      </c>
      <c r="E1045" s="1" t="n">
        <v>9865</v>
      </c>
      <c r="F1045" s="1" t="n">
        <f aca="false">D1045-C1045</f>
        <v>2</v>
      </c>
      <c r="G1045" s="22" t="n">
        <v>3853.5</v>
      </c>
      <c r="H1045" s="1" t="n">
        <f aca="false">G1045*F1045</f>
        <v>7707</v>
      </c>
      <c r="I1045" s="13" t="s">
        <v>2850</v>
      </c>
      <c r="J1045" s="14" t="n">
        <v>7707</v>
      </c>
      <c r="K1045" s="1" t="n">
        <f aca="false">H1045-J1045</f>
        <v>0</v>
      </c>
      <c r="L1045" s="0"/>
    </row>
    <row r="1046" customFormat="false" ht="30.8" hidden="false" customHeight="false" outlineLevel="0" collapsed="false">
      <c r="A1046" s="1" t="s">
        <v>2851</v>
      </c>
      <c r="B1046" s="1" t="s">
        <v>2852</v>
      </c>
      <c r="C1046" s="1" t="s">
        <v>19</v>
      </c>
      <c r="D1046" s="1" t="s">
        <v>93</v>
      </c>
      <c r="E1046" s="1" t="n">
        <v>13085</v>
      </c>
      <c r="F1046" s="1" t="n">
        <f aca="false">D1046-C1046</f>
        <v>2</v>
      </c>
      <c r="G1046" s="22" t="n">
        <v>4693.5</v>
      </c>
      <c r="H1046" s="1" t="n">
        <f aca="false">G1046*F1046</f>
        <v>9387</v>
      </c>
      <c r="I1046" s="13" t="s">
        <v>2853</v>
      </c>
      <c r="J1046" s="14" t="n">
        <v>9387</v>
      </c>
      <c r="K1046" s="1" t="n">
        <f aca="false">H1046-J1046</f>
        <v>0</v>
      </c>
      <c r="L1046" s="0"/>
    </row>
    <row r="1047" customFormat="false" ht="30.8" hidden="false" customHeight="false" outlineLevel="0" collapsed="false">
      <c r="A1047" s="1" t="s">
        <v>2854</v>
      </c>
      <c r="B1047" s="1" t="s">
        <v>2852</v>
      </c>
      <c r="C1047" s="1" t="s">
        <v>93</v>
      </c>
      <c r="D1047" s="1" t="s">
        <v>67</v>
      </c>
      <c r="E1047" s="1" t="n">
        <v>11405</v>
      </c>
      <c r="F1047" s="1" t="n">
        <f aca="false">D1047-C1047</f>
        <v>2</v>
      </c>
      <c r="G1047" s="22" t="n">
        <v>3853.5</v>
      </c>
      <c r="H1047" s="1" t="n">
        <f aca="false">G1047*F1047</f>
        <v>7707</v>
      </c>
      <c r="I1047" s="13" t="s">
        <v>2855</v>
      </c>
      <c r="J1047" s="14" t="n">
        <v>7707</v>
      </c>
      <c r="K1047" s="1" t="n">
        <f aca="false">H1047-J1047</f>
        <v>0</v>
      </c>
      <c r="L1047" s="0"/>
    </row>
    <row r="1048" customFormat="false" ht="30.8" hidden="false" customHeight="false" outlineLevel="0" collapsed="false">
      <c r="A1048" s="22" t="s">
        <v>2856</v>
      </c>
      <c r="B1048" s="22" t="s">
        <v>2857</v>
      </c>
      <c r="C1048" s="22" t="s">
        <v>150</v>
      </c>
      <c r="D1048" s="22" t="s">
        <v>232</v>
      </c>
      <c r="E1048" s="22" t="n">
        <v>11735</v>
      </c>
      <c r="F1048" s="22" t="n">
        <f aca="false">D1048-C1048</f>
        <v>2</v>
      </c>
      <c r="G1048" s="22" t="n">
        <v>3853.5</v>
      </c>
      <c r="H1048" s="22" t="n">
        <f aca="false">G1048*F1048</f>
        <v>7707</v>
      </c>
      <c r="I1048" s="13" t="s">
        <v>2858</v>
      </c>
      <c r="J1048" s="14" t="n">
        <v>7707</v>
      </c>
      <c r="K1048" s="1" t="n">
        <f aca="false">H1048-J1048</f>
        <v>0</v>
      </c>
      <c r="L1048" s="0"/>
    </row>
    <row r="1049" customFormat="false" ht="30.8" hidden="false" customHeight="false" outlineLevel="0" collapsed="false">
      <c r="A1049" s="1" t="s">
        <v>2859</v>
      </c>
      <c r="B1049" s="1" t="s">
        <v>2860</v>
      </c>
      <c r="C1049" s="1" t="s">
        <v>20</v>
      </c>
      <c r="D1049" s="1" t="s">
        <v>58</v>
      </c>
      <c r="E1049" s="1" t="n">
        <v>24430</v>
      </c>
      <c r="F1049" s="1" t="n">
        <f aca="false">D1049-C1049</f>
        <v>4</v>
      </c>
      <c r="G1049" s="22" t="n">
        <v>3853.5</v>
      </c>
      <c r="H1049" s="1" t="n">
        <f aca="false">G1049*F1049</f>
        <v>15414</v>
      </c>
      <c r="I1049" s="13" t="s">
        <v>2861</v>
      </c>
      <c r="J1049" s="14" t="n">
        <v>15414</v>
      </c>
      <c r="K1049" s="1" t="n">
        <f aca="false">H1049-J1049</f>
        <v>0</v>
      </c>
      <c r="L1049" s="0"/>
    </row>
    <row r="1050" customFormat="false" ht="30.8" hidden="false" customHeight="false" outlineLevel="0" collapsed="false">
      <c r="A1050" s="1" t="s">
        <v>2862</v>
      </c>
      <c r="B1050" s="1" t="s">
        <v>2863</v>
      </c>
      <c r="C1050" s="1" t="s">
        <v>150</v>
      </c>
      <c r="D1050" s="1" t="s">
        <v>58</v>
      </c>
      <c r="E1050" s="1" t="n">
        <v>5772.5</v>
      </c>
      <c r="F1050" s="1" t="n">
        <f aca="false">D1050-C1050</f>
        <v>1</v>
      </c>
      <c r="G1050" s="22" t="n">
        <v>4693.5</v>
      </c>
      <c r="H1050" s="1" t="n">
        <f aca="false">G1050*F1050</f>
        <v>4693.5</v>
      </c>
      <c r="I1050" s="13" t="s">
        <v>2864</v>
      </c>
      <c r="J1050" s="14" t="n">
        <v>4693.5</v>
      </c>
      <c r="K1050" s="1" t="n">
        <f aca="false">H1050-J1050</f>
        <v>0</v>
      </c>
      <c r="L1050" s="0"/>
    </row>
    <row r="1051" customFormat="false" ht="30.8" hidden="false" customHeight="false" outlineLevel="0" collapsed="false">
      <c r="A1051" s="1" t="s">
        <v>2865</v>
      </c>
      <c r="B1051" s="1" t="s">
        <v>2866</v>
      </c>
      <c r="C1051" s="1" t="s">
        <v>112</v>
      </c>
      <c r="D1051" s="1" t="s">
        <v>58</v>
      </c>
      <c r="E1051" s="1" t="n">
        <v>29595</v>
      </c>
      <c r="F1051" s="1" t="n">
        <f aca="false">D1051-C1051</f>
        <v>6</v>
      </c>
      <c r="G1051" s="22" t="n">
        <v>3853.5</v>
      </c>
      <c r="H1051" s="1" t="n">
        <f aca="false">G1051*F1051</f>
        <v>23121</v>
      </c>
      <c r="I1051" s="13" t="s">
        <v>2867</v>
      </c>
      <c r="J1051" s="14" t="n">
        <v>23121</v>
      </c>
      <c r="K1051" s="1" t="n">
        <f aca="false">H1051-J1051</f>
        <v>0</v>
      </c>
      <c r="L1051" s="0"/>
    </row>
    <row r="1052" customFormat="false" ht="30.8" hidden="false" customHeight="false" outlineLevel="0" collapsed="false">
      <c r="A1052" s="1" t="s">
        <v>2868</v>
      </c>
      <c r="B1052" s="1" t="s">
        <v>2869</v>
      </c>
      <c r="C1052" s="1" t="s">
        <v>86</v>
      </c>
      <c r="D1052" s="1" t="s">
        <v>207</v>
      </c>
      <c r="E1052" s="1" t="n">
        <v>9865</v>
      </c>
      <c r="F1052" s="1" t="n">
        <f aca="false">D1052-C1052</f>
        <v>2</v>
      </c>
      <c r="G1052" s="22" t="n">
        <v>3853.5</v>
      </c>
      <c r="H1052" s="1" t="n">
        <f aca="false">G1052*F1052</f>
        <v>7707</v>
      </c>
      <c r="I1052" s="13" t="s">
        <v>2870</v>
      </c>
      <c r="J1052" s="14" t="n">
        <v>7707</v>
      </c>
      <c r="K1052" s="1" t="n">
        <f aca="false">H1052-J1052</f>
        <v>0</v>
      </c>
      <c r="L1052" s="0"/>
    </row>
    <row r="1053" customFormat="false" ht="30.8" hidden="false" customHeight="false" outlineLevel="0" collapsed="false">
      <c r="A1053" s="1" t="s">
        <v>2871</v>
      </c>
      <c r="B1053" s="1" t="s">
        <v>2872</v>
      </c>
      <c r="C1053" s="1" t="s">
        <v>58</v>
      </c>
      <c r="D1053" s="1" t="s">
        <v>232</v>
      </c>
      <c r="E1053" s="1" t="n">
        <v>4932.5</v>
      </c>
      <c r="F1053" s="1" t="n">
        <f aca="false">D1053-C1053</f>
        <v>1</v>
      </c>
      <c r="G1053" s="22" t="n">
        <v>3853.5</v>
      </c>
      <c r="H1053" s="1" t="n">
        <f aca="false">G1053*F1053</f>
        <v>3853.5</v>
      </c>
      <c r="I1053" s="13" t="s">
        <v>2873</v>
      </c>
      <c r="J1053" s="14" t="n">
        <v>3853.5</v>
      </c>
      <c r="K1053" s="1" t="n">
        <f aca="false">H1053-J1053</f>
        <v>0</v>
      </c>
      <c r="L1053" s="0"/>
    </row>
    <row r="1054" customFormat="false" ht="30.8" hidden="false" customHeight="false" outlineLevel="0" collapsed="false">
      <c r="A1054" s="1" t="s">
        <v>2874</v>
      </c>
      <c r="B1054" s="1" t="s">
        <v>2872</v>
      </c>
      <c r="C1054" s="1" t="s">
        <v>43</v>
      </c>
      <c r="D1054" s="1" t="s">
        <v>47</v>
      </c>
      <c r="E1054" s="1" t="n">
        <v>11077.5</v>
      </c>
      <c r="F1054" s="1" t="n">
        <f aca="false">D1054-C1054</f>
        <v>2</v>
      </c>
      <c r="G1054" s="22" t="n">
        <v>3853.5</v>
      </c>
      <c r="H1054" s="1" t="n">
        <f aca="false">G1054*F1054</f>
        <v>7707</v>
      </c>
      <c r="I1054" s="13" t="s">
        <v>2875</v>
      </c>
      <c r="J1054" s="14" t="n">
        <v>7707</v>
      </c>
      <c r="K1054" s="1" t="n">
        <f aca="false">H1054-J1054</f>
        <v>0</v>
      </c>
      <c r="L1054" s="0"/>
    </row>
    <row r="1055" customFormat="false" ht="30.8" hidden="false" customHeight="false" outlineLevel="0" collapsed="false">
      <c r="A1055" s="1" t="s">
        <v>2876</v>
      </c>
      <c r="B1055" s="1" t="s">
        <v>2877</v>
      </c>
      <c r="C1055" s="1" t="s">
        <v>51</v>
      </c>
      <c r="D1055" s="1" t="s">
        <v>20</v>
      </c>
      <c r="E1055" s="1" t="n">
        <v>20842.5</v>
      </c>
      <c r="F1055" s="1" t="n">
        <f aca="false">D1055-C1055</f>
        <v>3</v>
      </c>
      <c r="G1055" s="22" t="n">
        <v>4693.5</v>
      </c>
      <c r="H1055" s="1" t="n">
        <f aca="false">G1055*F1055</f>
        <v>14080.5</v>
      </c>
      <c r="I1055" s="13" t="s">
        <v>2878</v>
      </c>
      <c r="J1055" s="14" t="n">
        <v>14080.5</v>
      </c>
      <c r="K1055" s="1" t="n">
        <f aca="false">H1055-J1055</f>
        <v>0</v>
      </c>
      <c r="L1055" s="0"/>
    </row>
    <row r="1056" customFormat="false" ht="30.8" hidden="false" customHeight="false" outlineLevel="0" collapsed="false">
      <c r="A1056" s="1" t="s">
        <v>2879</v>
      </c>
      <c r="B1056" s="1" t="s">
        <v>2880</v>
      </c>
      <c r="C1056" s="1" t="s">
        <v>19</v>
      </c>
      <c r="D1056" s="1" t="s">
        <v>67</v>
      </c>
      <c r="E1056" s="1" t="n">
        <v>19730</v>
      </c>
      <c r="F1056" s="1" t="n">
        <f aca="false">D1056-C1056</f>
        <v>4</v>
      </c>
      <c r="G1056" s="22" t="n">
        <v>3853.5</v>
      </c>
      <c r="H1056" s="1" t="n">
        <f aca="false">G1056*F1056</f>
        <v>15414</v>
      </c>
      <c r="I1056" s="13" t="s">
        <v>2881</v>
      </c>
      <c r="J1056" s="14" t="n">
        <v>15414</v>
      </c>
      <c r="K1056" s="1" t="n">
        <f aca="false">H1056-J1056</f>
        <v>0</v>
      </c>
      <c r="L1056" s="0"/>
    </row>
    <row r="1057" customFormat="false" ht="30.8" hidden="false" customHeight="false" outlineLevel="0" collapsed="false">
      <c r="A1057" s="1" t="s">
        <v>2882</v>
      </c>
      <c r="B1057" s="1" t="s">
        <v>2883</v>
      </c>
      <c r="C1057" s="1" t="s">
        <v>24</v>
      </c>
      <c r="D1057" s="1" t="s">
        <v>19</v>
      </c>
      <c r="E1057" s="1" t="n">
        <v>16447.5</v>
      </c>
      <c r="F1057" s="1" t="n">
        <f aca="false">D1057-C1057</f>
        <v>3</v>
      </c>
      <c r="G1057" s="22" t="n">
        <v>3853.5</v>
      </c>
      <c r="H1057" s="1" t="n">
        <f aca="false">G1057*F1057</f>
        <v>11560.5</v>
      </c>
      <c r="I1057" s="13" t="s">
        <v>2884</v>
      </c>
      <c r="J1057" s="14" t="n">
        <v>11560.5</v>
      </c>
      <c r="K1057" s="1" t="n">
        <f aca="false">H1057-J1057</f>
        <v>0</v>
      </c>
      <c r="L1057" s="0"/>
    </row>
    <row r="1058" customFormat="false" ht="30.8" hidden="false" customHeight="false" outlineLevel="0" collapsed="false">
      <c r="A1058" s="1" t="s">
        <v>2885</v>
      </c>
      <c r="B1058" s="1" t="s">
        <v>2886</v>
      </c>
      <c r="C1058" s="1" t="s">
        <v>112</v>
      </c>
      <c r="D1058" s="1" t="s">
        <v>58</v>
      </c>
      <c r="E1058" s="1" t="n">
        <v>31905</v>
      </c>
      <c r="F1058" s="1" t="n">
        <f aca="false">D1058-C1058</f>
        <v>6</v>
      </c>
      <c r="G1058" s="22" t="n">
        <v>3853.5</v>
      </c>
      <c r="H1058" s="1" t="n">
        <f aca="false">G1058*F1058</f>
        <v>23121</v>
      </c>
      <c r="I1058" s="13" t="s">
        <v>2887</v>
      </c>
      <c r="J1058" s="14" t="n">
        <v>23121</v>
      </c>
      <c r="K1058" s="1" t="n">
        <f aca="false">H1058-J1058</f>
        <v>0</v>
      </c>
      <c r="L1058" s="0"/>
    </row>
    <row r="1059" customFormat="false" ht="30.8" hidden="false" customHeight="false" outlineLevel="0" collapsed="false">
      <c r="A1059" s="1" t="s">
        <v>2888</v>
      </c>
      <c r="B1059" s="1" t="s">
        <v>2889</v>
      </c>
      <c r="C1059" s="1" t="s">
        <v>58</v>
      </c>
      <c r="D1059" s="1" t="s">
        <v>59</v>
      </c>
      <c r="E1059" s="1" t="n">
        <v>10635</v>
      </c>
      <c r="F1059" s="1" t="n">
        <f aca="false">D1059-C1059</f>
        <v>2</v>
      </c>
      <c r="G1059" s="22" t="n">
        <v>3853.5</v>
      </c>
      <c r="H1059" s="1" t="n">
        <f aca="false">G1059*F1059</f>
        <v>7707</v>
      </c>
      <c r="I1059" s="13" t="s">
        <v>2890</v>
      </c>
      <c r="J1059" s="14" t="n">
        <v>7707</v>
      </c>
      <c r="K1059" s="1" t="n">
        <f aca="false">H1059-J1059</f>
        <v>0</v>
      </c>
      <c r="L1059" s="0"/>
    </row>
    <row r="1060" customFormat="false" ht="30.8" hidden="false" customHeight="false" outlineLevel="0" collapsed="false">
      <c r="A1060" s="1" t="s">
        <v>2891</v>
      </c>
      <c r="B1060" s="1" t="s">
        <v>2892</v>
      </c>
      <c r="C1060" s="1" t="s">
        <v>119</v>
      </c>
      <c r="D1060" s="1" t="s">
        <v>39</v>
      </c>
      <c r="E1060" s="1" t="n">
        <v>14797.5</v>
      </c>
      <c r="F1060" s="1" t="n">
        <f aca="false">D1060-C1060</f>
        <v>3</v>
      </c>
      <c r="G1060" s="22" t="n">
        <v>3853.5</v>
      </c>
      <c r="H1060" s="1" t="n">
        <f aca="false">G1060*F1060</f>
        <v>11560.5</v>
      </c>
      <c r="I1060" s="13" t="s">
        <v>2893</v>
      </c>
      <c r="J1060" s="14" t="n">
        <v>11560.5</v>
      </c>
      <c r="K1060" s="1" t="n">
        <f aca="false">H1060-J1060</f>
        <v>0</v>
      </c>
      <c r="L1060" s="0"/>
    </row>
    <row r="1061" customFormat="false" ht="30.8" hidden="false" customHeight="false" outlineLevel="0" collapsed="false">
      <c r="A1061" s="1" t="s">
        <v>2894</v>
      </c>
      <c r="B1061" s="1" t="s">
        <v>2895</v>
      </c>
      <c r="C1061" s="1" t="s">
        <v>14</v>
      </c>
      <c r="D1061" s="1" t="s">
        <v>180</v>
      </c>
      <c r="E1061" s="1" t="n">
        <v>9865</v>
      </c>
      <c r="F1061" s="1" t="n">
        <f aca="false">D1061-C1061</f>
        <v>2</v>
      </c>
      <c r="G1061" s="22" t="n">
        <v>3853.5</v>
      </c>
      <c r="H1061" s="1" t="n">
        <f aca="false">G1061*F1061</f>
        <v>7707</v>
      </c>
      <c r="I1061" s="13" t="s">
        <v>2896</v>
      </c>
      <c r="J1061" s="14" t="n">
        <v>7707</v>
      </c>
      <c r="K1061" s="1" t="n">
        <f aca="false">H1061-J1061</f>
        <v>0</v>
      </c>
      <c r="L1061" s="0"/>
    </row>
    <row r="1062" customFormat="false" ht="30.8" hidden="false" customHeight="false" outlineLevel="0" collapsed="false">
      <c r="A1062" s="1" t="s">
        <v>2897</v>
      </c>
      <c r="B1062" s="1" t="s">
        <v>2898</v>
      </c>
      <c r="C1062" s="1" t="s">
        <v>67</v>
      </c>
      <c r="D1062" s="1" t="s">
        <v>39</v>
      </c>
      <c r="E1062" s="1" t="n">
        <v>14565</v>
      </c>
      <c r="F1062" s="1" t="n">
        <f aca="false">D1062-C1062</f>
        <v>2</v>
      </c>
      <c r="G1062" s="22" t="n">
        <v>3853.5</v>
      </c>
      <c r="H1062" s="1" t="n">
        <f aca="false">G1062*F1062</f>
        <v>7707</v>
      </c>
      <c r="I1062" s="13" t="s">
        <v>2899</v>
      </c>
      <c r="J1062" s="14" t="n">
        <v>7707</v>
      </c>
      <c r="K1062" s="1" t="n">
        <f aca="false">H1062-J1062</f>
        <v>0</v>
      </c>
      <c r="L1062" s="0"/>
    </row>
    <row r="1063" customFormat="false" ht="30.8" hidden="false" customHeight="false" outlineLevel="0" collapsed="false">
      <c r="A1063" s="1" t="s">
        <v>2900</v>
      </c>
      <c r="B1063" s="1" t="s">
        <v>2901</v>
      </c>
      <c r="C1063" s="1" t="s">
        <v>67</v>
      </c>
      <c r="D1063" s="1" t="s">
        <v>86</v>
      </c>
      <c r="E1063" s="1" t="n">
        <v>32490</v>
      </c>
      <c r="F1063" s="1" t="n">
        <f aca="false">D1063-C1063</f>
        <v>4</v>
      </c>
      <c r="G1063" s="22" t="n">
        <v>4693.5</v>
      </c>
      <c r="H1063" s="1" t="n">
        <f aca="false">G1063*F1063</f>
        <v>18774</v>
      </c>
      <c r="I1063" s="13" t="s">
        <v>2902</v>
      </c>
      <c r="J1063" s="14" t="n">
        <v>18774</v>
      </c>
      <c r="K1063" s="1" t="n">
        <f aca="false">H1063-J1063</f>
        <v>0</v>
      </c>
      <c r="L1063" s="0"/>
    </row>
    <row r="1064" s="12" customFormat="true" ht="29.85" hidden="false" customHeight="false" outlineLevel="0" collapsed="false">
      <c r="A1064" s="19" t="s">
        <v>2903</v>
      </c>
      <c r="B1064" s="11" t="s">
        <v>2904</v>
      </c>
      <c r="C1064" s="11" t="s">
        <v>150</v>
      </c>
      <c r="D1064" s="11" t="s">
        <v>59</v>
      </c>
      <c r="E1064" s="11" t="n">
        <v>59190</v>
      </c>
      <c r="F1064" s="11" t="n">
        <f aca="false">D1064-C1064</f>
        <v>3</v>
      </c>
      <c r="G1064" s="8" t="n">
        <v>3853.5</v>
      </c>
      <c r="H1064" s="11" t="n">
        <f aca="false">(G1064*F1064)*4</f>
        <v>46242</v>
      </c>
      <c r="I1064" s="9" t="s">
        <v>2905</v>
      </c>
      <c r="J1064" s="10" t="n">
        <v>11560.5</v>
      </c>
      <c r="K1064" s="11" t="n">
        <f aca="false">H1064-J1064-J1065-J1066-J1067</f>
        <v>0</v>
      </c>
      <c r="L1064" s="11"/>
    </row>
    <row r="1065" s="12" customFormat="true" ht="29.85" hidden="false" customHeight="false" outlineLevel="0" collapsed="false">
      <c r="A1065" s="19"/>
      <c r="B1065" s="11"/>
      <c r="C1065" s="11"/>
      <c r="D1065" s="11"/>
      <c r="E1065" s="11"/>
      <c r="F1065" s="11"/>
      <c r="G1065" s="8"/>
      <c r="H1065" s="11"/>
      <c r="I1065" s="9" t="s">
        <v>2906</v>
      </c>
      <c r="J1065" s="10" t="n">
        <v>11560.5</v>
      </c>
      <c r="K1065" s="11" t="n">
        <v>0</v>
      </c>
      <c r="L1065" s="11"/>
    </row>
    <row r="1066" s="12" customFormat="true" ht="30.8" hidden="false" customHeight="false" outlineLevel="0" collapsed="false">
      <c r="A1066" s="19"/>
      <c r="B1066" s="11"/>
      <c r="C1066" s="11"/>
      <c r="D1066" s="11"/>
      <c r="E1066" s="11"/>
      <c r="F1066" s="11"/>
      <c r="G1066" s="8"/>
      <c r="H1066" s="11"/>
      <c r="I1066" s="9" t="s">
        <v>2907</v>
      </c>
      <c r="J1066" s="10" t="n">
        <v>11560.5</v>
      </c>
      <c r="K1066" s="11" t="n">
        <v>0</v>
      </c>
      <c r="L1066" s="11"/>
    </row>
    <row r="1067" s="12" customFormat="true" ht="30.8" hidden="false" customHeight="false" outlineLevel="0" collapsed="false">
      <c r="A1067" s="19"/>
      <c r="B1067" s="11"/>
      <c r="C1067" s="11"/>
      <c r="D1067" s="11"/>
      <c r="E1067" s="11"/>
      <c r="F1067" s="11"/>
      <c r="G1067" s="8"/>
      <c r="H1067" s="11"/>
      <c r="I1067" s="9" t="s">
        <v>2908</v>
      </c>
      <c r="J1067" s="10" t="n">
        <v>11560.5</v>
      </c>
      <c r="K1067" s="11" t="n">
        <v>0</v>
      </c>
      <c r="L1067" s="11"/>
    </row>
    <row r="1068" customFormat="false" ht="30.8" hidden="false" customHeight="false" outlineLevel="0" collapsed="false">
      <c r="A1068" s="1" t="s">
        <v>2909</v>
      </c>
      <c r="B1068" s="1" t="s">
        <v>2910</v>
      </c>
      <c r="C1068" s="1" t="s">
        <v>34</v>
      </c>
      <c r="D1068" s="1" t="s">
        <v>35</v>
      </c>
      <c r="E1068" s="1" t="n">
        <v>33555</v>
      </c>
      <c r="F1068" s="1" t="n">
        <f aca="false">D1068-C1068</f>
        <v>6</v>
      </c>
      <c r="G1068" s="22" t="n">
        <v>3853.5</v>
      </c>
      <c r="H1068" s="1" t="n">
        <f aca="false">G1068*F1068</f>
        <v>23121</v>
      </c>
      <c r="I1068" s="13" t="s">
        <v>2911</v>
      </c>
      <c r="J1068" s="14" t="n">
        <v>23121</v>
      </c>
      <c r="K1068" s="1" t="n">
        <f aca="false">H1068-J1068</f>
        <v>0</v>
      </c>
      <c r="L1068" s="0"/>
    </row>
    <row r="1069" s="18" customFormat="true" ht="29.85" hidden="false" customHeight="false" outlineLevel="0" collapsed="false">
      <c r="A1069" s="15" t="s">
        <v>2912</v>
      </c>
      <c r="B1069" s="15" t="s">
        <v>2913</v>
      </c>
      <c r="C1069" s="15" t="s">
        <v>43</v>
      </c>
      <c r="D1069" s="15" t="s">
        <v>142</v>
      </c>
      <c r="E1069" s="15" t="n">
        <v>29002.5</v>
      </c>
      <c r="F1069" s="15" t="n">
        <f aca="false">D1069-C1069</f>
        <v>3</v>
      </c>
      <c r="G1069" s="15" t="n">
        <v>3670</v>
      </c>
      <c r="H1069" s="15" t="n">
        <f aca="false">G1069*F1069</f>
        <v>11010</v>
      </c>
      <c r="I1069" s="16" t="s">
        <v>2914</v>
      </c>
      <c r="J1069" s="17" t="n">
        <v>11010</v>
      </c>
      <c r="K1069" s="15" t="n">
        <f aca="false">H1069-J1069</f>
        <v>0</v>
      </c>
    </row>
    <row r="1070" customFormat="false" ht="15.9" hidden="false" customHeight="false" outlineLevel="0" collapsed="false">
      <c r="A1070" s="1" t="s">
        <v>2915</v>
      </c>
      <c r="B1070" s="1" t="s">
        <v>2916</v>
      </c>
      <c r="C1070" s="1" t="s">
        <v>150</v>
      </c>
      <c r="D1070" s="1" t="s">
        <v>59</v>
      </c>
      <c r="E1070" s="1" t="n">
        <v>25961.25</v>
      </c>
      <c r="F1070" s="1" t="n">
        <f aca="false">D1070-C1070</f>
        <v>3</v>
      </c>
      <c r="G1070" s="22" t="n">
        <v>4693.5</v>
      </c>
      <c r="H1070" s="1" t="n">
        <f aca="false">G1070*F1070</f>
        <v>14080.5</v>
      </c>
      <c r="I1070" s="13" t="s">
        <v>2917</v>
      </c>
      <c r="J1070" s="14" t="n">
        <v>14080.5</v>
      </c>
      <c r="K1070" s="1" t="n">
        <f aca="false">H1070-J1070</f>
        <v>0</v>
      </c>
      <c r="L1070" s="0"/>
    </row>
    <row r="1071" customFormat="false" ht="30.8" hidden="false" customHeight="false" outlineLevel="0" collapsed="false">
      <c r="A1071" s="22" t="s">
        <v>2918</v>
      </c>
      <c r="B1071" s="22" t="s">
        <v>2919</v>
      </c>
      <c r="C1071" s="22" t="s">
        <v>75</v>
      </c>
      <c r="D1071" s="22" t="s">
        <v>19</v>
      </c>
      <c r="E1071" s="22" t="n">
        <v>9865</v>
      </c>
      <c r="F1071" s="22" t="n">
        <f aca="false">D1071-C1071</f>
        <v>2</v>
      </c>
      <c r="G1071" s="22" t="n">
        <v>3853.5</v>
      </c>
      <c r="H1071" s="22" t="n">
        <f aca="false">G1071*F1071</f>
        <v>7707</v>
      </c>
      <c r="I1071" s="13" t="s">
        <v>2920</v>
      </c>
      <c r="J1071" s="14" t="n">
        <v>7707</v>
      </c>
      <c r="K1071" s="1" t="n">
        <f aca="false">H1071-J1071</f>
        <v>0</v>
      </c>
      <c r="L1071" s="0"/>
    </row>
    <row r="1072" customFormat="false" ht="30.8" hidden="false" customHeight="false" outlineLevel="0" collapsed="false">
      <c r="A1072" s="1" t="s">
        <v>2921</v>
      </c>
      <c r="B1072" s="1" t="s">
        <v>2922</v>
      </c>
      <c r="C1072" s="1" t="s">
        <v>19</v>
      </c>
      <c r="D1072" s="1" t="s">
        <v>39</v>
      </c>
      <c r="E1072" s="1" t="n">
        <v>36645</v>
      </c>
      <c r="F1072" s="1" t="n">
        <f aca="false">D1072-C1072</f>
        <v>6</v>
      </c>
      <c r="G1072" s="22" t="n">
        <v>3853.5</v>
      </c>
      <c r="H1072" s="1" t="n">
        <f aca="false">G1072*F1072</f>
        <v>23121</v>
      </c>
      <c r="I1072" s="13" t="s">
        <v>2923</v>
      </c>
      <c r="J1072" s="14" t="n">
        <v>23121</v>
      </c>
      <c r="K1072" s="1" t="n">
        <f aca="false">H1072-J1072</f>
        <v>0</v>
      </c>
      <c r="L1072" s="0"/>
    </row>
    <row r="1073" customFormat="false" ht="30.8" hidden="false" customHeight="false" outlineLevel="0" collapsed="false">
      <c r="A1073" s="1" t="s">
        <v>2924</v>
      </c>
      <c r="B1073" s="1" t="s">
        <v>2925</v>
      </c>
      <c r="C1073" s="1" t="s">
        <v>29</v>
      </c>
      <c r="D1073" s="1" t="s">
        <v>75</v>
      </c>
      <c r="E1073" s="1" t="n">
        <v>24430</v>
      </c>
      <c r="F1073" s="1" t="n">
        <f aca="false">D1073-C1073</f>
        <v>4</v>
      </c>
      <c r="G1073" s="22" t="n">
        <v>3853.5</v>
      </c>
      <c r="H1073" s="1" t="n">
        <f aca="false">G1073*F1073</f>
        <v>15414</v>
      </c>
      <c r="I1073" s="13" t="s">
        <v>2926</v>
      </c>
      <c r="J1073" s="14" t="n">
        <v>15414</v>
      </c>
      <c r="K1073" s="1" t="n">
        <f aca="false">H1073-J1073</f>
        <v>0</v>
      </c>
      <c r="L1073" s="0"/>
    </row>
    <row r="1074" s="18" customFormat="true" ht="29.85" hidden="false" customHeight="false" outlineLevel="0" collapsed="false">
      <c r="A1074" s="15" t="s">
        <v>2927</v>
      </c>
      <c r="B1074" s="15" t="s">
        <v>2928</v>
      </c>
      <c r="C1074" s="15" t="s">
        <v>63</v>
      </c>
      <c r="D1074" s="15" t="s">
        <v>93</v>
      </c>
      <c r="E1074" s="15" t="n">
        <v>41475</v>
      </c>
      <c r="F1074" s="15" t="n">
        <f aca="false">D1074-C1074</f>
        <v>7</v>
      </c>
      <c r="G1074" s="15" t="n">
        <v>3670</v>
      </c>
      <c r="H1074" s="15" t="n">
        <f aca="false">G1074*F1074</f>
        <v>25690</v>
      </c>
      <c r="I1074" s="16" t="s">
        <v>2929</v>
      </c>
      <c r="J1074" s="17" t="n">
        <v>25690</v>
      </c>
      <c r="K1074" s="15" t="n">
        <f aca="false">H1074-J1074</f>
        <v>0</v>
      </c>
    </row>
    <row r="1075" s="12" customFormat="true" ht="29.85" hidden="false" customHeight="false" outlineLevel="0" collapsed="false">
      <c r="A1075" s="19" t="s">
        <v>2930</v>
      </c>
      <c r="B1075" s="11" t="s">
        <v>2931</v>
      </c>
      <c r="C1075" s="11" t="s">
        <v>74</v>
      </c>
      <c r="D1075" s="11" t="s">
        <v>75</v>
      </c>
      <c r="E1075" s="11" t="n">
        <v>23747.5</v>
      </c>
      <c r="F1075" s="11" t="n">
        <f aca="false">D1075-C1075</f>
        <v>2</v>
      </c>
      <c r="G1075" s="8" t="n">
        <v>3853.5</v>
      </c>
      <c r="H1075" s="11" t="n">
        <f aca="false">(G1075*F1075)*2</f>
        <v>15414</v>
      </c>
      <c r="I1075" s="9" t="s">
        <v>2932</v>
      </c>
      <c r="J1075" s="10" t="n">
        <v>7707</v>
      </c>
      <c r="K1075" s="11" t="n">
        <f aca="false">H1075-J1075-J1076</f>
        <v>0</v>
      </c>
      <c r="L1075" s="11"/>
    </row>
    <row r="1076" s="12" customFormat="true" ht="29.85" hidden="false" customHeight="false" outlineLevel="0" collapsed="false">
      <c r="A1076" s="19"/>
      <c r="B1076" s="11"/>
      <c r="C1076" s="11"/>
      <c r="D1076" s="11"/>
      <c r="E1076" s="11"/>
      <c r="F1076" s="11"/>
      <c r="G1076" s="8"/>
      <c r="H1076" s="11"/>
      <c r="I1076" s="9" t="s">
        <v>2933</v>
      </c>
      <c r="J1076" s="10" t="n">
        <v>7707</v>
      </c>
      <c r="K1076" s="11" t="n">
        <v>0</v>
      </c>
      <c r="L1076" s="11"/>
    </row>
    <row r="1077" customFormat="false" ht="30.8" hidden="false" customHeight="false" outlineLevel="0" collapsed="false">
      <c r="A1077" s="1" t="s">
        <v>2934</v>
      </c>
      <c r="B1077" s="1" t="s">
        <v>2935</v>
      </c>
      <c r="C1077" s="1" t="s">
        <v>75</v>
      </c>
      <c r="D1077" s="1" t="s">
        <v>19</v>
      </c>
      <c r="E1077" s="1" t="n">
        <v>10415</v>
      </c>
      <c r="F1077" s="1" t="n">
        <f aca="false">D1077-C1077</f>
        <v>2</v>
      </c>
      <c r="G1077" s="22" t="n">
        <v>3853.5</v>
      </c>
      <c r="H1077" s="1" t="n">
        <f aca="false">G1077*F1077</f>
        <v>7707</v>
      </c>
      <c r="I1077" s="13" t="s">
        <v>2936</v>
      </c>
      <c r="J1077" s="14" t="n">
        <v>7707</v>
      </c>
      <c r="K1077" s="1" t="n">
        <f aca="false">H1077-J1077</f>
        <v>0</v>
      </c>
      <c r="L1077" s="0"/>
    </row>
    <row r="1078" customFormat="false" ht="30.8" hidden="false" customHeight="false" outlineLevel="0" collapsed="false">
      <c r="A1078" s="1" t="s">
        <v>2937</v>
      </c>
      <c r="B1078" s="1" t="s">
        <v>2938</v>
      </c>
      <c r="C1078" s="1" t="s">
        <v>133</v>
      </c>
      <c r="D1078" s="1" t="s">
        <v>112</v>
      </c>
      <c r="E1078" s="1" t="n">
        <v>20467.5</v>
      </c>
      <c r="F1078" s="1" t="n">
        <f aca="false">D1078-C1078</f>
        <v>3</v>
      </c>
      <c r="G1078" s="22" t="n">
        <v>5743.5</v>
      </c>
      <c r="H1078" s="1" t="n">
        <f aca="false">G1078*F1078</f>
        <v>17230.5</v>
      </c>
      <c r="I1078" s="13" t="s">
        <v>2939</v>
      </c>
      <c r="J1078" s="14" t="n">
        <v>17230.2</v>
      </c>
      <c r="K1078" s="1" t="n">
        <f aca="false">H1078-J1078</f>
        <v>0.299999999999272</v>
      </c>
      <c r="L1078" s="0"/>
    </row>
    <row r="1079" s="34" customFormat="true" ht="30.8" hidden="false" customHeight="false" outlineLevel="0" collapsed="false">
      <c r="A1079" s="1" t="s">
        <v>2940</v>
      </c>
      <c r="B1079" s="1" t="s">
        <v>2941</v>
      </c>
      <c r="C1079" s="1" t="s">
        <v>232</v>
      </c>
      <c r="D1079" s="1" t="s">
        <v>59</v>
      </c>
      <c r="E1079" s="1" t="n">
        <v>6107.5</v>
      </c>
      <c r="F1079" s="1" t="n">
        <f aca="false">D1079-C1079</f>
        <v>1</v>
      </c>
      <c r="G1079" s="22" t="n">
        <v>3853.5</v>
      </c>
      <c r="H1079" s="1" t="n">
        <f aca="false">G1079*F1079</f>
        <v>3853.5</v>
      </c>
      <c r="I1079" s="13" t="s">
        <v>2942</v>
      </c>
      <c r="J1079" s="14" t="n">
        <v>3853.5</v>
      </c>
      <c r="K1079" s="1" t="n">
        <f aca="false">H1079-J1079</f>
        <v>0</v>
      </c>
      <c r="L1079" s="1"/>
      <c r="M1079" s="0"/>
      <c r="N1079" s="0"/>
      <c r="O1079" s="0"/>
      <c r="P1079" s="0"/>
      <c r="Q1079" s="0"/>
      <c r="R1079" s="0"/>
      <c r="S1079" s="0"/>
      <c r="T1079" s="0"/>
      <c r="U1079" s="0"/>
      <c r="V1079" s="0"/>
      <c r="AMI1079" s="0"/>
      <c r="AMJ1079" s="0"/>
    </row>
    <row r="1080" s="12" customFormat="true" ht="29.85" hidden="false" customHeight="false" outlineLevel="0" collapsed="false">
      <c r="A1080" s="19" t="s">
        <v>2943</v>
      </c>
      <c r="B1080" s="11" t="s">
        <v>2944</v>
      </c>
      <c r="C1080" s="11" t="s">
        <v>166</v>
      </c>
      <c r="D1080" s="11" t="s">
        <v>63</v>
      </c>
      <c r="E1080" s="11" t="n">
        <v>38450</v>
      </c>
      <c r="F1080" s="11" t="n">
        <v>5</v>
      </c>
      <c r="G1080" s="8" t="n">
        <v>5470</v>
      </c>
      <c r="H1080" s="11" t="n">
        <f aca="false">G1080*F1080</f>
        <v>27350</v>
      </c>
      <c r="I1080" s="9" t="s">
        <v>2945</v>
      </c>
      <c r="J1080" s="10" t="n">
        <v>27350</v>
      </c>
      <c r="K1080" s="11" t="n">
        <f aca="false">H1080+H1081-J1080-J1081</f>
        <v>0</v>
      </c>
      <c r="L1080" s="11"/>
    </row>
    <row r="1081" s="12" customFormat="true" ht="29.85" hidden="false" customHeight="false" outlineLevel="0" collapsed="false">
      <c r="A1081" s="19"/>
      <c r="B1081" s="11"/>
      <c r="C1081" s="11"/>
      <c r="D1081" s="11"/>
      <c r="E1081" s="11"/>
      <c r="F1081" s="11" t="n">
        <v>1</v>
      </c>
      <c r="G1081" s="8" t="n">
        <v>7000</v>
      </c>
      <c r="H1081" s="11" t="n">
        <f aca="false">G1081*F1081</f>
        <v>7000</v>
      </c>
      <c r="I1081" s="9" t="s">
        <v>2946</v>
      </c>
      <c r="J1081" s="10" t="n">
        <v>7000</v>
      </c>
      <c r="K1081" s="11" t="n">
        <v>0</v>
      </c>
      <c r="L1081" s="11"/>
    </row>
    <row r="1082" customFormat="false" ht="30.8" hidden="false" customHeight="false" outlineLevel="0" collapsed="false">
      <c r="A1082" s="1" t="s">
        <v>2947</v>
      </c>
      <c r="B1082" s="1" t="s">
        <v>2944</v>
      </c>
      <c r="C1082" s="1" t="s">
        <v>63</v>
      </c>
      <c r="D1082" s="1" t="s">
        <v>74</v>
      </c>
      <c r="E1082" s="1" t="n">
        <v>4932.5</v>
      </c>
      <c r="F1082" s="1" t="n">
        <f aca="false">D1082-C1082</f>
        <v>1</v>
      </c>
      <c r="G1082" s="22" t="n">
        <v>3853.5</v>
      </c>
      <c r="H1082" s="1" t="n">
        <f aca="false">G1082*F1082</f>
        <v>3853.5</v>
      </c>
      <c r="I1082" s="13" t="s">
        <v>2948</v>
      </c>
      <c r="J1082" s="14" t="n">
        <v>3853.5</v>
      </c>
      <c r="K1082" s="1" t="n">
        <f aca="false">H1082-J1082</f>
        <v>0</v>
      </c>
      <c r="L1082" s="0"/>
    </row>
    <row r="1083" s="18" customFormat="true" ht="29.85" hidden="false" customHeight="false" outlineLevel="0" collapsed="false">
      <c r="A1083" s="15" t="s">
        <v>2949</v>
      </c>
      <c r="B1083" s="15" t="s">
        <v>2950</v>
      </c>
      <c r="C1083" s="15" t="s">
        <v>43</v>
      </c>
      <c r="D1083" s="15" t="s">
        <v>29</v>
      </c>
      <c r="E1083" s="15" t="n">
        <v>23700</v>
      </c>
      <c r="F1083" s="15" t="n">
        <f aca="false">D1083-C1083</f>
        <v>4</v>
      </c>
      <c r="G1083" s="15" t="n">
        <v>3670</v>
      </c>
      <c r="H1083" s="15" t="n">
        <f aca="false">G1083*F1083</f>
        <v>14680</v>
      </c>
      <c r="I1083" s="16" t="s">
        <v>2951</v>
      </c>
      <c r="J1083" s="17" t="n">
        <v>14680</v>
      </c>
      <c r="K1083" s="15" t="n">
        <f aca="false">H1083-J1083</f>
        <v>0</v>
      </c>
    </row>
    <row r="1084" s="18" customFormat="true" ht="29.85" hidden="false" customHeight="false" outlineLevel="0" collapsed="false">
      <c r="A1084" s="15" t="s">
        <v>2952</v>
      </c>
      <c r="B1084" s="15" t="s">
        <v>2953</v>
      </c>
      <c r="C1084" s="15" t="s">
        <v>43</v>
      </c>
      <c r="D1084" s="15" t="s">
        <v>29</v>
      </c>
      <c r="E1084" s="15" t="n">
        <v>23700</v>
      </c>
      <c r="F1084" s="15" t="n">
        <f aca="false">D1084-C1084</f>
        <v>4</v>
      </c>
      <c r="G1084" s="15" t="n">
        <v>3670</v>
      </c>
      <c r="H1084" s="15" t="n">
        <f aca="false">G1084*F1084</f>
        <v>14680</v>
      </c>
      <c r="I1084" s="16" t="s">
        <v>2954</v>
      </c>
      <c r="J1084" s="17" t="n">
        <v>14680</v>
      </c>
      <c r="K1084" s="15" t="n">
        <f aca="false">H1084-J1084</f>
        <v>0</v>
      </c>
    </row>
    <row r="1085" customFormat="false" ht="30.8" hidden="false" customHeight="false" outlineLevel="0" collapsed="false">
      <c r="A1085" s="1" t="s">
        <v>2955</v>
      </c>
      <c r="B1085" s="1" t="s">
        <v>2956</v>
      </c>
      <c r="C1085" s="1" t="s">
        <v>67</v>
      </c>
      <c r="D1085" s="1" t="s">
        <v>39</v>
      </c>
      <c r="E1085" s="1" t="n">
        <v>13645</v>
      </c>
      <c r="F1085" s="1" t="n">
        <f aca="false">D1085-C1085</f>
        <v>2</v>
      </c>
      <c r="G1085" s="22" t="n">
        <v>5743.5</v>
      </c>
      <c r="H1085" s="1" t="n">
        <f aca="false">G1085*F1085</f>
        <v>11487</v>
      </c>
      <c r="I1085" s="13" t="s">
        <v>2957</v>
      </c>
      <c r="J1085" s="14" t="n">
        <v>11486.8</v>
      </c>
      <c r="K1085" s="1" t="n">
        <f aca="false">H1085-J1085</f>
        <v>0.200000000000728</v>
      </c>
      <c r="L1085" s="0"/>
    </row>
    <row r="1086" customFormat="false" ht="30.8" hidden="false" customHeight="false" outlineLevel="0" collapsed="false">
      <c r="A1086" s="1" t="s">
        <v>2958</v>
      </c>
      <c r="B1086" s="1" t="s">
        <v>2959</v>
      </c>
      <c r="C1086" s="1" t="s">
        <v>13</v>
      </c>
      <c r="D1086" s="1" t="s">
        <v>133</v>
      </c>
      <c r="E1086" s="1" t="n">
        <v>9865</v>
      </c>
      <c r="F1086" s="1" t="n">
        <f aca="false">D1086-C1086</f>
        <v>2</v>
      </c>
      <c r="G1086" s="22" t="n">
        <v>3853.5</v>
      </c>
      <c r="H1086" s="1" t="n">
        <f aca="false">G1086*F1086</f>
        <v>7707</v>
      </c>
      <c r="I1086" s="13" t="s">
        <v>2960</v>
      </c>
      <c r="J1086" s="14" t="n">
        <v>7707</v>
      </c>
      <c r="K1086" s="1" t="n">
        <f aca="false">H1086-J1086</f>
        <v>0</v>
      </c>
      <c r="L1086" s="0"/>
    </row>
    <row r="1087" customFormat="false" ht="30.8" hidden="false" customHeight="false" outlineLevel="0" collapsed="false">
      <c r="A1087" s="22" t="s">
        <v>2961</v>
      </c>
      <c r="B1087" s="22" t="s">
        <v>2962</v>
      </c>
      <c r="C1087" s="22" t="s">
        <v>13</v>
      </c>
      <c r="D1087" s="22" t="s">
        <v>133</v>
      </c>
      <c r="E1087" s="22" t="n">
        <v>9865</v>
      </c>
      <c r="F1087" s="22" t="n">
        <f aca="false">D1087-C1087</f>
        <v>2</v>
      </c>
      <c r="G1087" s="22" t="n">
        <v>3853.5</v>
      </c>
      <c r="H1087" s="22" t="n">
        <f aca="false">G1087*F1087</f>
        <v>7707</v>
      </c>
      <c r="I1087" s="13" t="s">
        <v>2963</v>
      </c>
      <c r="J1087" s="14" t="n">
        <v>7707</v>
      </c>
      <c r="K1087" s="1" t="n">
        <f aca="false">H1087-J1087</f>
        <v>0</v>
      </c>
      <c r="L1087" s="0"/>
    </row>
    <row r="1088" customFormat="false" ht="30.8" hidden="false" customHeight="false" outlineLevel="0" collapsed="false">
      <c r="A1088" s="1" t="s">
        <v>2964</v>
      </c>
      <c r="B1088" s="1" t="s">
        <v>2965</v>
      </c>
      <c r="C1088" s="1" t="s">
        <v>67</v>
      </c>
      <c r="D1088" s="1" t="s">
        <v>13</v>
      </c>
      <c r="E1088" s="1" t="n">
        <v>20711.25</v>
      </c>
      <c r="F1088" s="1" t="n">
        <f aca="false">D1088-C1088</f>
        <v>3</v>
      </c>
      <c r="G1088" s="22" t="n">
        <v>3853.5</v>
      </c>
      <c r="H1088" s="1" t="n">
        <f aca="false">G1088*F1088</f>
        <v>11560.5</v>
      </c>
      <c r="I1088" s="13" t="s">
        <v>2966</v>
      </c>
      <c r="J1088" s="14" t="n">
        <v>11560.5</v>
      </c>
      <c r="K1088" s="1" t="n">
        <f aca="false">H1088-J1088</f>
        <v>0</v>
      </c>
      <c r="L1088" s="0"/>
    </row>
    <row r="1089" s="18" customFormat="true" ht="29.85" hidden="false" customHeight="false" outlineLevel="0" collapsed="false">
      <c r="A1089" s="15" t="s">
        <v>2967</v>
      </c>
      <c r="B1089" s="15" t="s">
        <v>2968</v>
      </c>
      <c r="C1089" s="15" t="s">
        <v>43</v>
      </c>
      <c r="D1089" s="15" t="s">
        <v>29</v>
      </c>
      <c r="E1089" s="15" t="n">
        <v>26805</v>
      </c>
      <c r="F1089" s="15" t="n">
        <f aca="false">D1089-C1089</f>
        <v>4</v>
      </c>
      <c r="G1089" s="15" t="n">
        <v>3670</v>
      </c>
      <c r="H1089" s="15" t="n">
        <f aca="false">G1089*F1089</f>
        <v>14680</v>
      </c>
      <c r="I1089" s="16" t="s">
        <v>2969</v>
      </c>
      <c r="J1089" s="17" t="n">
        <v>14680</v>
      </c>
      <c r="K1089" s="15" t="n">
        <f aca="false">H1089-J1089</f>
        <v>0</v>
      </c>
    </row>
    <row r="1090" customFormat="false" ht="30.8" hidden="false" customHeight="false" outlineLevel="0" collapsed="false">
      <c r="A1090" s="1" t="s">
        <v>2970</v>
      </c>
      <c r="B1090" s="1" t="s">
        <v>2971</v>
      </c>
      <c r="C1090" s="1" t="s">
        <v>20</v>
      </c>
      <c r="D1090" s="1" t="s">
        <v>146</v>
      </c>
      <c r="E1090" s="1" t="n">
        <v>11185</v>
      </c>
      <c r="F1090" s="1" t="n">
        <f aca="false">D1090-C1090</f>
        <v>2</v>
      </c>
      <c r="G1090" s="22" t="n">
        <v>3853.5</v>
      </c>
      <c r="H1090" s="1" t="n">
        <f aca="false">G1090*F1090</f>
        <v>7707</v>
      </c>
      <c r="I1090" s="13" t="s">
        <v>2972</v>
      </c>
      <c r="J1090" s="14" t="n">
        <v>7707</v>
      </c>
      <c r="K1090" s="1" t="n">
        <f aca="false">H1090-J1090</f>
        <v>0</v>
      </c>
      <c r="L1090" s="0"/>
    </row>
    <row r="1091" customFormat="false" ht="30.8" hidden="false" customHeight="false" outlineLevel="0" collapsed="false">
      <c r="A1091" s="1" t="s">
        <v>2973</v>
      </c>
      <c r="B1091" s="1" t="s">
        <v>2974</v>
      </c>
      <c r="C1091" s="1" t="s">
        <v>51</v>
      </c>
      <c r="D1091" s="1" t="s">
        <v>14</v>
      </c>
      <c r="E1091" s="1" t="n">
        <v>12215</v>
      </c>
      <c r="F1091" s="1" t="n">
        <f aca="false">D1091-C1091</f>
        <v>2</v>
      </c>
      <c r="G1091" s="22" t="n">
        <v>3853.5</v>
      </c>
      <c r="H1091" s="1" t="n">
        <f aca="false">G1091*F1091</f>
        <v>7707</v>
      </c>
      <c r="I1091" s="13" t="s">
        <v>2975</v>
      </c>
      <c r="J1091" s="14" t="n">
        <v>7707</v>
      </c>
      <c r="K1091" s="1" t="n">
        <f aca="false">H1091-J1091</f>
        <v>0</v>
      </c>
      <c r="L1091" s="0"/>
    </row>
    <row r="1092" customFormat="false" ht="15.9" hidden="false" customHeight="false" outlineLevel="0" collapsed="false">
      <c r="A1092" s="1" t="s">
        <v>2976</v>
      </c>
      <c r="B1092" s="1" t="s">
        <v>2977</v>
      </c>
      <c r="C1092" s="1" t="s">
        <v>19</v>
      </c>
      <c r="D1092" s="1" t="s">
        <v>35</v>
      </c>
      <c r="E1092" s="1" t="n">
        <v>27962.5</v>
      </c>
      <c r="F1092" s="1" t="n">
        <f aca="false">D1092-C1092</f>
        <v>5</v>
      </c>
      <c r="G1092" s="22" t="n">
        <v>3853.5</v>
      </c>
      <c r="H1092" s="1" t="n">
        <f aca="false">G1092*F1092</f>
        <v>19267.5</v>
      </c>
      <c r="I1092" s="13" t="s">
        <v>2978</v>
      </c>
      <c r="J1092" s="14" t="n">
        <v>19267.5</v>
      </c>
      <c r="K1092" s="1" t="n">
        <f aca="false">H1092-J1092</f>
        <v>0</v>
      </c>
      <c r="L1092" s="0"/>
    </row>
    <row r="1093" customFormat="false" ht="15.9" hidden="false" customHeight="false" outlineLevel="0" collapsed="false">
      <c r="A1093" s="1" t="s">
        <v>2979</v>
      </c>
      <c r="B1093" s="1" t="s">
        <v>2980</v>
      </c>
      <c r="C1093" s="1" t="s">
        <v>180</v>
      </c>
      <c r="D1093" s="1" t="s">
        <v>150</v>
      </c>
      <c r="E1093" s="1" t="n">
        <v>11545</v>
      </c>
      <c r="F1093" s="1" t="n">
        <f aca="false">D1093-C1093</f>
        <v>2</v>
      </c>
      <c r="G1093" s="22" t="n">
        <v>4693.5</v>
      </c>
      <c r="H1093" s="1" t="n">
        <f aca="false">G1093*F1093</f>
        <v>9387</v>
      </c>
      <c r="I1093" s="13" t="s">
        <v>2981</v>
      </c>
      <c r="J1093" s="14" t="n">
        <v>9387</v>
      </c>
      <c r="K1093" s="1" t="n">
        <f aca="false">H1093-J1093</f>
        <v>0</v>
      </c>
      <c r="L1093" s="0"/>
    </row>
    <row r="1094" customFormat="false" ht="15.9" hidden="false" customHeight="false" outlineLevel="0" collapsed="false">
      <c r="A1094" s="1" t="s">
        <v>2982</v>
      </c>
      <c r="B1094" s="1" t="s">
        <v>2983</v>
      </c>
      <c r="C1094" s="1" t="s">
        <v>150</v>
      </c>
      <c r="D1094" s="1" t="s">
        <v>58</v>
      </c>
      <c r="E1094" s="1" t="n">
        <v>4932.5</v>
      </c>
      <c r="F1094" s="1" t="n">
        <f aca="false">D1094-C1094</f>
        <v>1</v>
      </c>
      <c r="G1094" s="22" t="n">
        <v>3853.5</v>
      </c>
      <c r="H1094" s="1" t="n">
        <f aca="false">G1094*F1094</f>
        <v>3853.5</v>
      </c>
      <c r="I1094" s="13" t="s">
        <v>2984</v>
      </c>
      <c r="J1094" s="14" t="n">
        <v>3853.5</v>
      </c>
      <c r="K1094" s="1" t="n">
        <f aca="false">H1094-J1094</f>
        <v>0</v>
      </c>
      <c r="L1094" s="0"/>
    </row>
    <row r="1095" s="12" customFormat="true" ht="29.85" hidden="false" customHeight="false" outlineLevel="0" collapsed="false">
      <c r="A1095" s="19" t="s">
        <v>2985</v>
      </c>
      <c r="B1095" s="11" t="s">
        <v>2986</v>
      </c>
      <c r="C1095" s="11" t="s">
        <v>39</v>
      </c>
      <c r="D1095" s="11" t="s">
        <v>112</v>
      </c>
      <c r="E1095" s="11" t="n">
        <v>59190</v>
      </c>
      <c r="F1095" s="11" t="n">
        <f aca="false">D1095-C1095</f>
        <v>6</v>
      </c>
      <c r="G1095" s="8" t="n">
        <v>3853.5</v>
      </c>
      <c r="H1095" s="11" t="n">
        <f aca="false">(G1095*F1095)*2</f>
        <v>46242</v>
      </c>
      <c r="I1095" s="9" t="s">
        <v>2987</v>
      </c>
      <c r="J1095" s="10" t="n">
        <v>23121</v>
      </c>
      <c r="K1095" s="11" t="n">
        <f aca="false">H1095-J1095-J1096</f>
        <v>0</v>
      </c>
      <c r="L1095" s="11"/>
    </row>
    <row r="1096" s="12" customFormat="true" ht="15.85" hidden="false" customHeight="false" outlineLevel="0" collapsed="false">
      <c r="A1096" s="19"/>
      <c r="B1096" s="11"/>
      <c r="C1096" s="11"/>
      <c r="D1096" s="11"/>
      <c r="E1096" s="11"/>
      <c r="F1096" s="11"/>
      <c r="G1096" s="8"/>
      <c r="H1096" s="11"/>
      <c r="I1096" s="9" t="s">
        <v>2988</v>
      </c>
      <c r="J1096" s="10" t="n">
        <v>23121</v>
      </c>
      <c r="K1096" s="11" t="n">
        <v>0</v>
      </c>
      <c r="L1096" s="11"/>
    </row>
    <row r="1097" customFormat="false" ht="15.9" hidden="false" customHeight="false" outlineLevel="0" collapsed="false">
      <c r="A1097" s="1" t="s">
        <v>2989</v>
      </c>
      <c r="B1097" s="1" t="s">
        <v>2990</v>
      </c>
      <c r="C1097" s="1" t="s">
        <v>58</v>
      </c>
      <c r="D1097" s="1" t="s">
        <v>59</v>
      </c>
      <c r="E1097" s="1" t="n">
        <v>11185</v>
      </c>
      <c r="F1097" s="1" t="n">
        <f aca="false">D1097-C1097</f>
        <v>2</v>
      </c>
      <c r="G1097" s="22" t="n">
        <v>3853.5</v>
      </c>
      <c r="H1097" s="1" t="n">
        <f aca="false">G1097*F1097</f>
        <v>7707</v>
      </c>
      <c r="I1097" s="13" t="s">
        <v>2991</v>
      </c>
      <c r="J1097" s="14" t="n">
        <v>7707</v>
      </c>
      <c r="K1097" s="1" t="n">
        <f aca="false">H1097-J1097</f>
        <v>0</v>
      </c>
      <c r="L1097" s="0"/>
    </row>
    <row r="1098" customFormat="false" ht="30.8" hidden="false" customHeight="false" outlineLevel="0" collapsed="false">
      <c r="A1098" s="1" t="s">
        <v>2992</v>
      </c>
      <c r="B1098" s="1" t="s">
        <v>2993</v>
      </c>
      <c r="C1098" s="1" t="s">
        <v>34</v>
      </c>
      <c r="D1098" s="1" t="s">
        <v>19</v>
      </c>
      <c r="E1098" s="1" t="n">
        <v>4932.5</v>
      </c>
      <c r="F1098" s="1" t="n">
        <f aca="false">D1098-C1098</f>
        <v>1</v>
      </c>
      <c r="G1098" s="22" t="n">
        <v>3853.5</v>
      </c>
      <c r="H1098" s="1" t="n">
        <f aca="false">G1098*F1098</f>
        <v>3853.5</v>
      </c>
      <c r="I1098" s="13" t="s">
        <v>2994</v>
      </c>
      <c r="J1098" s="14" t="n">
        <v>3853.5</v>
      </c>
      <c r="K1098" s="1" t="n">
        <f aca="false">H1098-J1098</f>
        <v>0</v>
      </c>
      <c r="L1098" s="0"/>
    </row>
    <row r="1099" customFormat="false" ht="15.9" hidden="false" customHeight="false" outlineLevel="0" collapsed="false">
      <c r="A1099" s="1" t="s">
        <v>2995</v>
      </c>
      <c r="B1099" s="1" t="s">
        <v>2996</v>
      </c>
      <c r="C1099" s="1" t="s">
        <v>28</v>
      </c>
      <c r="D1099" s="1" t="s">
        <v>29</v>
      </c>
      <c r="E1099" s="1" t="n">
        <v>16777.5</v>
      </c>
      <c r="F1099" s="1" t="n">
        <f aca="false">D1099-C1099</f>
        <v>3</v>
      </c>
      <c r="G1099" s="22" t="n">
        <v>3853.5</v>
      </c>
      <c r="H1099" s="1" t="n">
        <f aca="false">G1099*F1099</f>
        <v>11560.5</v>
      </c>
      <c r="I1099" s="13" t="s">
        <v>2997</v>
      </c>
      <c r="J1099" s="14" t="n">
        <v>11560.5</v>
      </c>
      <c r="K1099" s="1" t="n">
        <f aca="false">H1099-J1099</f>
        <v>0</v>
      </c>
      <c r="L1099" s="0"/>
    </row>
    <row r="1100" customFormat="false" ht="30.75" hidden="false" customHeight="true" outlineLevel="0" collapsed="false">
      <c r="A1100" s="22" t="s">
        <v>2998</v>
      </c>
      <c r="B1100" s="22" t="s">
        <v>2999</v>
      </c>
      <c r="C1100" s="22" t="s">
        <v>86</v>
      </c>
      <c r="D1100" s="22" t="s">
        <v>112</v>
      </c>
      <c r="E1100" s="22" t="n">
        <v>21930</v>
      </c>
      <c r="F1100" s="22" t="n">
        <f aca="false">D1100-C1100</f>
        <v>4</v>
      </c>
      <c r="G1100" s="22" t="n">
        <v>3853.5</v>
      </c>
      <c r="H1100" s="22" t="n">
        <f aca="false">G1100*F1100</f>
        <v>15414</v>
      </c>
      <c r="I1100" s="13" t="s">
        <v>3000</v>
      </c>
      <c r="J1100" s="14" t="n">
        <v>15414</v>
      </c>
      <c r="K1100" s="1" t="n">
        <f aca="false">H1100-J1100</f>
        <v>0</v>
      </c>
      <c r="L1100" s="0"/>
    </row>
    <row r="1101" customFormat="false" ht="30.8" hidden="false" customHeight="false" outlineLevel="0" collapsed="false">
      <c r="A1101" s="1" t="s">
        <v>3001</v>
      </c>
      <c r="B1101" s="1" t="s">
        <v>3002</v>
      </c>
      <c r="C1101" s="1" t="s">
        <v>63</v>
      </c>
      <c r="D1101" s="1" t="s">
        <v>24</v>
      </c>
      <c r="E1101" s="1" t="n">
        <v>13352.5</v>
      </c>
      <c r="F1101" s="1" t="n">
        <f aca="false">D1101-C1101</f>
        <v>2</v>
      </c>
      <c r="G1101" s="22" t="n">
        <v>3853.5</v>
      </c>
      <c r="H1101" s="1" t="n">
        <f aca="false">G1101*F1101</f>
        <v>7707</v>
      </c>
      <c r="I1101" s="13" t="s">
        <v>3003</v>
      </c>
      <c r="J1101" s="14" t="n">
        <v>7707</v>
      </c>
      <c r="K1101" s="1" t="n">
        <f aca="false">H1101-J1101</f>
        <v>0</v>
      </c>
      <c r="L1101" s="0"/>
    </row>
    <row r="1102" s="12" customFormat="true" ht="29.85" hidden="false" customHeight="false" outlineLevel="0" collapsed="false">
      <c r="A1102" s="19" t="s">
        <v>3004</v>
      </c>
      <c r="B1102" s="11" t="s">
        <v>3005</v>
      </c>
      <c r="C1102" s="11" t="s">
        <v>207</v>
      </c>
      <c r="D1102" s="11" t="s">
        <v>20</v>
      </c>
      <c r="E1102" s="11" t="n">
        <v>48326.25</v>
      </c>
      <c r="F1102" s="11" t="n">
        <v>3</v>
      </c>
      <c r="G1102" s="8" t="n">
        <v>3853.5</v>
      </c>
      <c r="H1102" s="11" t="n">
        <f aca="false">G1102*F1102</f>
        <v>11560.5</v>
      </c>
      <c r="I1102" s="9" t="s">
        <v>3006</v>
      </c>
      <c r="J1102" s="10" t="n">
        <v>15414</v>
      </c>
      <c r="K1102" s="11" t="n">
        <f aca="false">H1102+H1103-J1102-J1103</f>
        <v>0</v>
      </c>
      <c r="L1102" s="11"/>
    </row>
    <row r="1103" s="12" customFormat="true" ht="29.85" hidden="false" customHeight="false" outlineLevel="0" collapsed="false">
      <c r="A1103" s="19"/>
      <c r="B1103" s="11"/>
      <c r="C1103" s="11"/>
      <c r="D1103" s="11"/>
      <c r="E1103" s="11"/>
      <c r="F1103" s="11" t="n">
        <v>4</v>
      </c>
      <c r="G1103" s="8" t="n">
        <v>3853.5</v>
      </c>
      <c r="H1103" s="11" t="n">
        <f aca="false">G1103*F1103</f>
        <v>15414</v>
      </c>
      <c r="I1103" s="9" t="s">
        <v>3007</v>
      </c>
      <c r="J1103" s="10" t="n">
        <v>11560.5</v>
      </c>
      <c r="K1103" s="11" t="n">
        <v>0</v>
      </c>
      <c r="L1103" s="11"/>
    </row>
    <row r="1104" customFormat="false" ht="15.9" hidden="false" customHeight="false" outlineLevel="0" collapsed="false">
      <c r="A1104" s="1" t="s">
        <v>3008</v>
      </c>
      <c r="B1104" s="1" t="s">
        <v>3009</v>
      </c>
      <c r="C1104" s="1" t="s">
        <v>39</v>
      </c>
      <c r="D1104" s="1" t="s">
        <v>13</v>
      </c>
      <c r="E1104" s="1" t="n">
        <v>6107.5</v>
      </c>
      <c r="F1104" s="1" t="n">
        <f aca="false">D1104-C1104</f>
        <v>1</v>
      </c>
      <c r="G1104" s="22" t="n">
        <v>3853.5</v>
      </c>
      <c r="H1104" s="1" t="n">
        <f aca="false">G1104*F1104</f>
        <v>3853.5</v>
      </c>
      <c r="I1104" s="13" t="s">
        <v>3010</v>
      </c>
      <c r="J1104" s="14" t="n">
        <v>3853.5</v>
      </c>
      <c r="K1104" s="1" t="n">
        <f aca="false">H1104-J1104</f>
        <v>0</v>
      </c>
      <c r="L1104" s="0"/>
    </row>
    <row r="1105" customFormat="false" ht="30.8" hidden="false" customHeight="false" outlineLevel="0" collapsed="false">
      <c r="A1105" s="22" t="s">
        <v>3011</v>
      </c>
      <c r="B1105" s="22" t="s">
        <v>3012</v>
      </c>
      <c r="C1105" s="22" t="s">
        <v>39</v>
      </c>
      <c r="D1105" s="22" t="s">
        <v>13</v>
      </c>
      <c r="E1105" s="22" t="n">
        <v>6107.5</v>
      </c>
      <c r="F1105" s="22" t="n">
        <f aca="false">D1105-C1105</f>
        <v>1</v>
      </c>
      <c r="G1105" s="22" t="n">
        <v>3853.5</v>
      </c>
      <c r="H1105" s="22" t="n">
        <f aca="false">G1105*F1105</f>
        <v>3853.5</v>
      </c>
      <c r="I1105" s="13" t="s">
        <v>3013</v>
      </c>
      <c r="J1105" s="14" t="n">
        <v>3853.5</v>
      </c>
      <c r="K1105" s="1" t="n">
        <f aca="false">H1105-J1105</f>
        <v>0</v>
      </c>
      <c r="L1105" s="0"/>
    </row>
    <row r="1106" s="18" customFormat="true" ht="29.85" hidden="false" customHeight="false" outlineLevel="0" collapsed="false">
      <c r="A1106" s="64" t="s">
        <v>3014</v>
      </c>
      <c r="B1106" s="15" t="s">
        <v>3015</v>
      </c>
      <c r="C1106" s="15" t="s">
        <v>19</v>
      </c>
      <c r="D1106" s="15" t="s">
        <v>59</v>
      </c>
      <c r="E1106" s="15" t="n">
        <v>256725</v>
      </c>
      <c r="F1106" s="15" t="n">
        <v>13</v>
      </c>
      <c r="G1106" s="15" t="n">
        <v>3670</v>
      </c>
      <c r="H1106" s="15" t="n">
        <f aca="false">G1106*F1106</f>
        <v>47710</v>
      </c>
      <c r="I1106" s="16" t="s">
        <v>3016</v>
      </c>
      <c r="J1106" s="17" t="n">
        <v>47710</v>
      </c>
      <c r="K1106" s="15" t="n">
        <f aca="false">H1106+H1107-J1106-J1107</f>
        <v>0</v>
      </c>
      <c r="L1106" s="15"/>
    </row>
    <row r="1107" s="18" customFormat="true" ht="29.85" hidden="false" customHeight="false" outlineLevel="0" collapsed="false">
      <c r="A1107" s="64"/>
      <c r="B1107" s="15"/>
      <c r="C1107" s="15"/>
      <c r="D1107" s="15"/>
      <c r="E1107" s="15"/>
      <c r="F1107" s="15" t="n">
        <v>20</v>
      </c>
      <c r="G1107" s="15" t="n">
        <v>3670</v>
      </c>
      <c r="H1107" s="15" t="n">
        <f aca="false">G1107*F1107</f>
        <v>73400</v>
      </c>
      <c r="I1107" s="16" t="s">
        <v>3017</v>
      </c>
      <c r="J1107" s="17" t="n">
        <v>73400</v>
      </c>
      <c r="K1107" s="15" t="n">
        <v>0</v>
      </c>
      <c r="L1107" s="15"/>
    </row>
    <row r="1108" customFormat="false" ht="30.8" hidden="false" customHeight="false" outlineLevel="0" collapsed="false">
      <c r="A1108" s="1" t="s">
        <v>3018</v>
      </c>
      <c r="B1108" s="1" t="s">
        <v>3019</v>
      </c>
      <c r="C1108" s="1" t="s">
        <v>51</v>
      </c>
      <c r="D1108" s="1" t="s">
        <v>14</v>
      </c>
      <c r="E1108" s="1" t="n">
        <v>10415</v>
      </c>
      <c r="F1108" s="1" t="n">
        <f aca="false">D1108-C1108</f>
        <v>2</v>
      </c>
      <c r="G1108" s="22" t="n">
        <v>3853.5</v>
      </c>
      <c r="H1108" s="1" t="n">
        <f aca="false">G1108*F1108</f>
        <v>7707</v>
      </c>
      <c r="I1108" s="13" t="s">
        <v>3020</v>
      </c>
      <c r="J1108" s="14" t="n">
        <v>7707</v>
      </c>
      <c r="K1108" s="1" t="n">
        <f aca="false">H1108-J1108</f>
        <v>0</v>
      </c>
      <c r="L1108" s="0"/>
    </row>
    <row r="1109" customFormat="false" ht="30.8" hidden="false" customHeight="false" outlineLevel="0" collapsed="false">
      <c r="A1109" s="1" t="s">
        <v>3021</v>
      </c>
      <c r="B1109" s="1" t="s">
        <v>3022</v>
      </c>
      <c r="C1109" s="1" t="s">
        <v>43</v>
      </c>
      <c r="D1109" s="1" t="s">
        <v>28</v>
      </c>
      <c r="E1109" s="1" t="n">
        <v>4932.5</v>
      </c>
      <c r="F1109" s="1" t="n">
        <f aca="false">D1109-C1109</f>
        <v>1</v>
      </c>
      <c r="G1109" s="22" t="n">
        <v>3853.5</v>
      </c>
      <c r="H1109" s="1" t="n">
        <f aca="false">G1109*F1109</f>
        <v>3853.5</v>
      </c>
      <c r="I1109" s="13" t="s">
        <v>3023</v>
      </c>
      <c r="J1109" s="14" t="n">
        <v>3853.5</v>
      </c>
      <c r="K1109" s="1" t="n">
        <f aca="false">H1109-J1109</f>
        <v>0</v>
      </c>
      <c r="L1109" s="0"/>
    </row>
    <row r="1110" customFormat="false" ht="15.9" hidden="false" customHeight="false" outlineLevel="0" collapsed="false">
      <c r="A1110" s="1" t="s">
        <v>3024</v>
      </c>
      <c r="B1110" s="1" t="s">
        <v>3025</v>
      </c>
      <c r="C1110" s="1" t="s">
        <v>13</v>
      </c>
      <c r="D1110" s="1" t="s">
        <v>207</v>
      </c>
      <c r="E1110" s="1" t="n">
        <v>14797.5</v>
      </c>
      <c r="F1110" s="1" t="n">
        <f aca="false">D1110-C1110</f>
        <v>3</v>
      </c>
      <c r="G1110" s="22" t="n">
        <v>3853.5</v>
      </c>
      <c r="H1110" s="1" t="n">
        <f aca="false">G1110*F1110</f>
        <v>11560.5</v>
      </c>
      <c r="I1110" s="13" t="s">
        <v>3026</v>
      </c>
      <c r="J1110" s="14" t="n">
        <v>11560.5</v>
      </c>
      <c r="K1110" s="1" t="n">
        <f aca="false">H1110-J1110</f>
        <v>0</v>
      </c>
      <c r="L1110" s="0"/>
    </row>
    <row r="1111" customFormat="false" ht="30.8" hidden="false" customHeight="false" outlineLevel="0" collapsed="false">
      <c r="A1111" s="1" t="s">
        <v>3027</v>
      </c>
      <c r="B1111" s="1" t="s">
        <v>3028</v>
      </c>
      <c r="C1111" s="1" t="s">
        <v>180</v>
      </c>
      <c r="D1111" s="1" t="s">
        <v>150</v>
      </c>
      <c r="E1111" s="1" t="n">
        <v>12215</v>
      </c>
      <c r="F1111" s="1" t="n">
        <f aca="false">D1111-C1111</f>
        <v>2</v>
      </c>
      <c r="G1111" s="22" t="n">
        <v>3853.5</v>
      </c>
      <c r="H1111" s="1" t="n">
        <f aca="false">G1111*F1111</f>
        <v>7707</v>
      </c>
      <c r="I1111" s="13" t="s">
        <v>3029</v>
      </c>
      <c r="J1111" s="14" t="n">
        <v>7707</v>
      </c>
      <c r="K1111" s="1" t="n">
        <f aca="false">H1111-J1111</f>
        <v>0</v>
      </c>
      <c r="L1111" s="0"/>
    </row>
    <row r="1112" customFormat="false" ht="30.8" hidden="false" customHeight="false" outlineLevel="0" collapsed="false">
      <c r="A1112" s="1" t="s">
        <v>3030</v>
      </c>
      <c r="B1112" s="1" t="s">
        <v>3031</v>
      </c>
      <c r="C1112" s="1" t="s">
        <v>74</v>
      </c>
      <c r="D1112" s="1" t="s">
        <v>93</v>
      </c>
      <c r="E1112" s="1" t="n">
        <v>34215</v>
      </c>
      <c r="F1112" s="1" t="n">
        <f aca="false">D1112-C1112</f>
        <v>6</v>
      </c>
      <c r="G1112" s="22" t="n">
        <v>3853.5</v>
      </c>
      <c r="H1112" s="1" t="n">
        <f aca="false">G1112*F1112</f>
        <v>23121</v>
      </c>
      <c r="I1112" s="13" t="s">
        <v>3032</v>
      </c>
      <c r="J1112" s="14" t="n">
        <v>23121</v>
      </c>
      <c r="K1112" s="1" t="n">
        <f aca="false">H1112-J1112</f>
        <v>0</v>
      </c>
      <c r="L1112" s="0"/>
    </row>
    <row r="1113" customFormat="false" ht="15.9" hidden="false" customHeight="false" outlineLevel="0" collapsed="false">
      <c r="A1113" s="1" t="s">
        <v>3033</v>
      </c>
      <c r="B1113" s="1" t="s">
        <v>3034</v>
      </c>
      <c r="C1113" s="1" t="s">
        <v>146</v>
      </c>
      <c r="D1113" s="1" t="s">
        <v>58</v>
      </c>
      <c r="E1113" s="1" t="n">
        <v>9865</v>
      </c>
      <c r="F1113" s="1" t="n">
        <f aca="false">D1113-C1113</f>
        <v>2</v>
      </c>
      <c r="G1113" s="22" t="n">
        <v>3853.5</v>
      </c>
      <c r="H1113" s="1" t="n">
        <f aca="false">G1113*F1113</f>
        <v>7707</v>
      </c>
      <c r="I1113" s="13" t="s">
        <v>3035</v>
      </c>
      <c r="J1113" s="14" t="n">
        <v>7707</v>
      </c>
      <c r="K1113" s="1" t="n">
        <f aca="false">H1113-J1113</f>
        <v>0</v>
      </c>
      <c r="L1113" s="0"/>
    </row>
    <row r="1114" customFormat="false" ht="30.8" hidden="false" customHeight="false" outlineLevel="0" collapsed="false">
      <c r="A1114" s="1" t="s">
        <v>3036</v>
      </c>
      <c r="B1114" s="1" t="s">
        <v>3037</v>
      </c>
      <c r="C1114" s="1" t="s">
        <v>51</v>
      </c>
      <c r="D1114" s="1" t="s">
        <v>180</v>
      </c>
      <c r="E1114" s="1" t="n">
        <v>19730</v>
      </c>
      <c r="F1114" s="1" t="n">
        <f aca="false">D1114-C1114</f>
        <v>4</v>
      </c>
      <c r="G1114" s="22" t="n">
        <v>3853.5</v>
      </c>
      <c r="H1114" s="1" t="n">
        <f aca="false">G1114*F1114</f>
        <v>15414</v>
      </c>
      <c r="I1114" s="13" t="s">
        <v>3038</v>
      </c>
      <c r="J1114" s="14" t="n">
        <v>15414</v>
      </c>
      <c r="K1114" s="1" t="n">
        <f aca="false">H1114-J1114</f>
        <v>0</v>
      </c>
      <c r="L1114" s="0"/>
    </row>
    <row r="1115" customFormat="false" ht="30.8" hidden="false" customHeight="false" outlineLevel="0" collapsed="false">
      <c r="A1115" s="1" t="s">
        <v>3039</v>
      </c>
      <c r="B1115" s="1" t="s">
        <v>3037</v>
      </c>
      <c r="C1115" s="1" t="s">
        <v>180</v>
      </c>
      <c r="D1115" s="1" t="s">
        <v>58</v>
      </c>
      <c r="E1115" s="1" t="n">
        <v>14797.5</v>
      </c>
      <c r="F1115" s="1" t="n">
        <f aca="false">D1115-C1115</f>
        <v>3</v>
      </c>
      <c r="G1115" s="22" t="n">
        <v>3853.5</v>
      </c>
      <c r="H1115" s="1" t="n">
        <f aca="false">G1115*F1115</f>
        <v>11560.5</v>
      </c>
      <c r="I1115" s="13" t="s">
        <v>3040</v>
      </c>
      <c r="J1115" s="14" t="n">
        <v>11560.5</v>
      </c>
      <c r="K1115" s="1" t="n">
        <f aca="false">H1115-J1115</f>
        <v>0</v>
      </c>
      <c r="L1115" s="0"/>
    </row>
    <row r="1116" customFormat="false" ht="30.8" hidden="false" customHeight="false" outlineLevel="0" collapsed="false">
      <c r="A1116" s="1" t="s">
        <v>3041</v>
      </c>
      <c r="B1116" s="1" t="s">
        <v>3042</v>
      </c>
      <c r="C1116" s="1" t="s">
        <v>82</v>
      </c>
      <c r="D1116" s="1" t="s">
        <v>207</v>
      </c>
      <c r="E1116" s="1" t="n">
        <v>44392.5</v>
      </c>
      <c r="F1116" s="1" t="n">
        <f aca="false">D1116-C1116</f>
        <v>9</v>
      </c>
      <c r="G1116" s="22" t="n">
        <v>3853.5</v>
      </c>
      <c r="H1116" s="1" t="n">
        <f aca="false">G1116*F1116</f>
        <v>34681.5</v>
      </c>
      <c r="I1116" s="13" t="s">
        <v>3043</v>
      </c>
      <c r="J1116" s="14" t="n">
        <v>34681.5</v>
      </c>
      <c r="K1116" s="1" t="n">
        <f aca="false">H1116-J1116</f>
        <v>0</v>
      </c>
      <c r="L1116" s="0"/>
    </row>
    <row r="1117" customFormat="false" ht="30.8" hidden="false" customHeight="false" outlineLevel="0" collapsed="false">
      <c r="A1117" s="1" t="s">
        <v>3044</v>
      </c>
      <c r="B1117" s="1" t="s">
        <v>3045</v>
      </c>
      <c r="C1117" s="1" t="s">
        <v>146</v>
      </c>
      <c r="D1117" s="1" t="s">
        <v>58</v>
      </c>
      <c r="E1117" s="1" t="n">
        <v>16290</v>
      </c>
      <c r="F1117" s="1" t="n">
        <f aca="false">D1117-C1117</f>
        <v>2</v>
      </c>
      <c r="G1117" s="22" t="n">
        <v>3853.5</v>
      </c>
      <c r="H1117" s="1" t="n">
        <f aca="false">G1117*F1117</f>
        <v>7707</v>
      </c>
      <c r="I1117" s="13" t="s">
        <v>3046</v>
      </c>
      <c r="J1117" s="14" t="n">
        <v>7707</v>
      </c>
      <c r="K1117" s="1" t="n">
        <f aca="false">H1117-J1117</f>
        <v>0</v>
      </c>
      <c r="L1117" s="0"/>
    </row>
    <row r="1118" customFormat="false" ht="30.8" hidden="false" customHeight="false" outlineLevel="0" collapsed="false">
      <c r="A1118" s="1" t="s">
        <v>3047</v>
      </c>
      <c r="B1118" s="1" t="s">
        <v>3048</v>
      </c>
      <c r="C1118" s="1" t="s">
        <v>67</v>
      </c>
      <c r="D1118" s="1" t="s">
        <v>39</v>
      </c>
      <c r="E1118" s="1" t="n">
        <v>9865</v>
      </c>
      <c r="F1118" s="1" t="n">
        <f aca="false">D1118-C1118</f>
        <v>2</v>
      </c>
      <c r="G1118" s="22" t="n">
        <v>3853.5</v>
      </c>
      <c r="H1118" s="1" t="n">
        <f aca="false">G1118*F1118</f>
        <v>7707</v>
      </c>
      <c r="I1118" s="13" t="s">
        <v>3049</v>
      </c>
      <c r="J1118" s="14" t="n">
        <v>7707</v>
      </c>
      <c r="K1118" s="1" t="n">
        <f aca="false">H1118-J1118</f>
        <v>0</v>
      </c>
      <c r="L1118" s="0"/>
    </row>
    <row r="1119" customFormat="false" ht="30.8" hidden="false" customHeight="false" outlineLevel="0" collapsed="false">
      <c r="A1119" s="1" t="s">
        <v>3050</v>
      </c>
      <c r="B1119" s="1" t="s">
        <v>3051</v>
      </c>
      <c r="C1119" s="1" t="s">
        <v>34</v>
      </c>
      <c r="D1119" s="1" t="s">
        <v>39</v>
      </c>
      <c r="E1119" s="1" t="n">
        <v>42752.5</v>
      </c>
      <c r="F1119" s="1" t="n">
        <f aca="false">D1119-C1119</f>
        <v>7</v>
      </c>
      <c r="G1119" s="22" t="n">
        <v>3853.5</v>
      </c>
      <c r="H1119" s="1" t="n">
        <f aca="false">G1119*F1119</f>
        <v>26974.5</v>
      </c>
      <c r="I1119" s="13" t="s">
        <v>3052</v>
      </c>
      <c r="J1119" s="14" t="n">
        <v>26974.5</v>
      </c>
      <c r="K1119" s="1" t="n">
        <f aca="false">H1119-J1119</f>
        <v>0</v>
      </c>
      <c r="L1119" s="0"/>
    </row>
    <row r="1120" customFormat="false" ht="30.8" hidden="false" customHeight="false" outlineLevel="0" collapsed="false">
      <c r="A1120" s="1" t="s">
        <v>3053</v>
      </c>
      <c r="B1120" s="1" t="s">
        <v>3054</v>
      </c>
      <c r="C1120" s="1" t="s">
        <v>34</v>
      </c>
      <c r="D1120" s="1" t="s">
        <v>39</v>
      </c>
      <c r="E1120" s="1" t="n">
        <v>48326.25</v>
      </c>
      <c r="F1120" s="1" t="n">
        <f aca="false">D1120-C1120</f>
        <v>7</v>
      </c>
      <c r="G1120" s="22" t="n">
        <v>3853.5</v>
      </c>
      <c r="H1120" s="1" t="n">
        <f aca="false">G1120*F1120</f>
        <v>26974.5</v>
      </c>
      <c r="I1120" s="13" t="s">
        <v>3055</v>
      </c>
      <c r="J1120" s="14" t="n">
        <v>26974.5</v>
      </c>
      <c r="K1120" s="1" t="n">
        <f aca="false">H1120-J1120</f>
        <v>0</v>
      </c>
      <c r="L1120" s="0"/>
    </row>
    <row r="1121" customFormat="false" ht="30.8" hidden="false" customHeight="false" outlineLevel="0" collapsed="false">
      <c r="A1121" s="1" t="s">
        <v>3056</v>
      </c>
      <c r="B1121" s="1" t="s">
        <v>3057</v>
      </c>
      <c r="C1121" s="1" t="s">
        <v>47</v>
      </c>
      <c r="D1121" s="1" t="s">
        <v>63</v>
      </c>
      <c r="E1121" s="1" t="n">
        <v>13147.5</v>
      </c>
      <c r="F1121" s="1" t="n">
        <f aca="false">D1121-C1121</f>
        <v>3</v>
      </c>
      <c r="G1121" s="22" t="n">
        <v>3853.5</v>
      </c>
      <c r="H1121" s="1" t="n">
        <f aca="false">G1121*F1121</f>
        <v>11560.5</v>
      </c>
      <c r="I1121" s="13" t="s">
        <v>3058</v>
      </c>
      <c r="J1121" s="14" t="n">
        <v>11560.5</v>
      </c>
      <c r="K1121" s="1" t="n">
        <f aca="false">H1121-J1121</f>
        <v>0</v>
      </c>
      <c r="L1121" s="0"/>
    </row>
    <row r="1122" customFormat="false" ht="30.8" hidden="false" customHeight="false" outlineLevel="0" collapsed="false">
      <c r="A1122" s="1" t="s">
        <v>3059</v>
      </c>
      <c r="B1122" s="1" t="s">
        <v>3060</v>
      </c>
      <c r="C1122" s="1" t="s">
        <v>207</v>
      </c>
      <c r="D1122" s="1" t="s">
        <v>51</v>
      </c>
      <c r="E1122" s="1" t="n">
        <v>6947.5</v>
      </c>
      <c r="F1122" s="1" t="n">
        <f aca="false">D1122-C1122</f>
        <v>1</v>
      </c>
      <c r="G1122" s="22" t="n">
        <v>4693.5</v>
      </c>
      <c r="H1122" s="1" t="n">
        <f aca="false">G1122*F1122</f>
        <v>4693.5</v>
      </c>
      <c r="I1122" s="13" t="s">
        <v>3061</v>
      </c>
      <c r="J1122" s="14" t="n">
        <v>4693.5</v>
      </c>
      <c r="K1122" s="1" t="n">
        <f aca="false">H1122-J1122</f>
        <v>0</v>
      </c>
      <c r="L1122" s="0"/>
    </row>
    <row r="1123" customFormat="false" ht="30.8" hidden="false" customHeight="false" outlineLevel="0" collapsed="false">
      <c r="A1123" s="1" t="s">
        <v>3062</v>
      </c>
      <c r="B1123" s="1" t="s">
        <v>3057</v>
      </c>
      <c r="C1123" s="1" t="s">
        <v>51</v>
      </c>
      <c r="D1123" s="1" t="s">
        <v>112</v>
      </c>
      <c r="E1123" s="1" t="n">
        <v>6107.5</v>
      </c>
      <c r="F1123" s="1" t="n">
        <f aca="false">D1123-C1123</f>
        <v>1</v>
      </c>
      <c r="G1123" s="22" t="n">
        <v>3853.5</v>
      </c>
      <c r="H1123" s="1" t="n">
        <f aca="false">G1123*F1123</f>
        <v>3853.5</v>
      </c>
      <c r="I1123" s="13" t="s">
        <v>3063</v>
      </c>
      <c r="J1123" s="14" t="n">
        <v>3853.5</v>
      </c>
      <c r="K1123" s="1" t="n">
        <f aca="false">H1123-J1123</f>
        <v>0</v>
      </c>
      <c r="L1123" s="0"/>
    </row>
    <row r="1124" customFormat="false" ht="30.8" hidden="false" customHeight="false" outlineLevel="0" collapsed="false">
      <c r="A1124" s="1" t="s">
        <v>3064</v>
      </c>
      <c r="B1124" s="1" t="s">
        <v>3065</v>
      </c>
      <c r="C1124" s="1" t="s">
        <v>20</v>
      </c>
      <c r="D1124" s="1" t="s">
        <v>58</v>
      </c>
      <c r="E1124" s="1" t="n">
        <v>22155</v>
      </c>
      <c r="F1124" s="1" t="n">
        <f aca="false">D1124-C1124</f>
        <v>4</v>
      </c>
      <c r="G1124" s="22" t="n">
        <v>3853.5</v>
      </c>
      <c r="H1124" s="1" t="n">
        <f aca="false">G1124*F1124</f>
        <v>15414</v>
      </c>
      <c r="I1124" s="13" t="s">
        <v>3066</v>
      </c>
      <c r="J1124" s="14" t="n">
        <v>15414</v>
      </c>
      <c r="K1124" s="1" t="n">
        <f aca="false">H1124-J1124</f>
        <v>0</v>
      </c>
      <c r="L1124" s="0"/>
    </row>
    <row r="1125" customFormat="false" ht="30.8" hidden="false" customHeight="false" outlineLevel="0" collapsed="false">
      <c r="A1125" s="1" t="s">
        <v>3067</v>
      </c>
      <c r="B1125" s="1" t="s">
        <v>3068</v>
      </c>
      <c r="C1125" s="1" t="s">
        <v>13</v>
      </c>
      <c r="D1125" s="1" t="s">
        <v>51</v>
      </c>
      <c r="E1125" s="1" t="n">
        <v>19730</v>
      </c>
      <c r="F1125" s="1" t="n">
        <f aca="false">D1125-C1125</f>
        <v>4</v>
      </c>
      <c r="G1125" s="22" t="n">
        <v>3853.5</v>
      </c>
      <c r="H1125" s="1" t="n">
        <f aca="false">G1125*F1125</f>
        <v>15414</v>
      </c>
      <c r="I1125" s="13" t="s">
        <v>3069</v>
      </c>
      <c r="J1125" s="14" t="n">
        <v>15414</v>
      </c>
      <c r="K1125" s="1" t="n">
        <f aca="false">H1125-J1125</f>
        <v>0</v>
      </c>
      <c r="L1125" s="0"/>
    </row>
    <row r="1126" customFormat="false" ht="30.8" hidden="false" customHeight="false" outlineLevel="0" collapsed="false">
      <c r="A1126" s="1" t="s">
        <v>3070</v>
      </c>
      <c r="B1126" s="1" t="s">
        <v>3071</v>
      </c>
      <c r="C1126" s="1" t="s">
        <v>20</v>
      </c>
      <c r="D1126" s="1" t="s">
        <v>180</v>
      </c>
      <c r="E1126" s="1" t="n">
        <v>9697.5</v>
      </c>
      <c r="F1126" s="1" t="n">
        <f aca="false">D1126-C1126</f>
        <v>1</v>
      </c>
      <c r="G1126" s="22" t="n">
        <v>3853.5</v>
      </c>
      <c r="H1126" s="1" t="n">
        <f aca="false">G1126*F1126</f>
        <v>3853.5</v>
      </c>
      <c r="I1126" s="13" t="s">
        <v>3072</v>
      </c>
      <c r="J1126" s="14" t="n">
        <v>3853.5</v>
      </c>
      <c r="K1126" s="1" t="n">
        <f aca="false">H1126-J1126</f>
        <v>0</v>
      </c>
      <c r="L1126" s="0"/>
    </row>
    <row r="1127" s="18" customFormat="true" ht="29.85" hidden="false" customHeight="false" outlineLevel="0" collapsed="false">
      <c r="A1127" s="15" t="s">
        <v>3073</v>
      </c>
      <c r="B1127" s="15" t="s">
        <v>3074</v>
      </c>
      <c r="C1127" s="15" t="s">
        <v>43</v>
      </c>
      <c r="D1127" s="15" t="s">
        <v>29</v>
      </c>
      <c r="E1127" s="15" t="n">
        <v>26932.5</v>
      </c>
      <c r="F1127" s="15" t="n">
        <f aca="false">D1127-C1127</f>
        <v>4</v>
      </c>
      <c r="G1127" s="15" t="n">
        <v>3853.5</v>
      </c>
      <c r="H1127" s="15" t="n">
        <f aca="false">G1127*F1127</f>
        <v>15414</v>
      </c>
      <c r="I1127" s="16" t="s">
        <v>3075</v>
      </c>
      <c r="J1127" s="17" t="n">
        <v>15414</v>
      </c>
      <c r="K1127" s="15" t="n">
        <f aca="false">H1127-J1127</f>
        <v>0</v>
      </c>
    </row>
    <row r="1128" customFormat="false" ht="29.85" hidden="false" customHeight="false" outlineLevel="0" collapsed="false">
      <c r="A1128" s="1" t="s">
        <v>3076</v>
      </c>
      <c r="B1128" s="1" t="s">
        <v>3077</v>
      </c>
      <c r="C1128" s="1" t="s">
        <v>43</v>
      </c>
      <c r="D1128" s="1" t="s">
        <v>142</v>
      </c>
      <c r="E1128" s="1" t="n">
        <v>15622.5</v>
      </c>
      <c r="F1128" s="1" t="n">
        <f aca="false">D1128-C1128</f>
        <v>3</v>
      </c>
      <c r="G1128" s="22" t="n">
        <v>3853.5</v>
      </c>
      <c r="H1128" s="1" t="n">
        <f aca="false">G1128*F1128</f>
        <v>11560.5</v>
      </c>
      <c r="I1128" s="13" t="s">
        <v>3078</v>
      </c>
      <c r="J1128" s="14" t="n">
        <v>11560.5</v>
      </c>
      <c r="K1128" s="1" t="n">
        <f aca="false">H1128-J1128</f>
        <v>0</v>
      </c>
      <c r="L1128" s="0"/>
    </row>
    <row r="1129" customFormat="false" ht="30.8" hidden="false" customHeight="false" outlineLevel="0" collapsed="false">
      <c r="A1129" s="1" t="s">
        <v>3079</v>
      </c>
      <c r="B1129" s="1" t="s">
        <v>3080</v>
      </c>
      <c r="C1129" s="1" t="s">
        <v>119</v>
      </c>
      <c r="D1129" s="1" t="s">
        <v>39</v>
      </c>
      <c r="E1129" s="1" t="n">
        <v>14797.5</v>
      </c>
      <c r="F1129" s="1" t="n">
        <f aca="false">D1129-C1129</f>
        <v>3</v>
      </c>
      <c r="G1129" s="22" t="n">
        <v>3853.5</v>
      </c>
      <c r="H1129" s="1" t="n">
        <f aca="false">G1129*F1129</f>
        <v>11560.5</v>
      </c>
      <c r="I1129" s="13" t="s">
        <v>3081</v>
      </c>
      <c r="J1129" s="14" t="n">
        <v>11560.5</v>
      </c>
      <c r="K1129" s="1" t="n">
        <f aca="false">H1129-J1129</f>
        <v>0</v>
      </c>
      <c r="L1129" s="0"/>
    </row>
    <row r="1130" customFormat="false" ht="30.8" hidden="false" customHeight="false" outlineLevel="0" collapsed="false">
      <c r="A1130" s="1" t="s">
        <v>3082</v>
      </c>
      <c r="B1130" s="1" t="s">
        <v>3083</v>
      </c>
      <c r="C1130" s="1" t="s">
        <v>119</v>
      </c>
      <c r="D1130" s="1" t="s">
        <v>39</v>
      </c>
      <c r="E1130" s="1" t="n">
        <v>14797.5</v>
      </c>
      <c r="F1130" s="1" t="n">
        <f aca="false">D1130-C1130</f>
        <v>3</v>
      </c>
      <c r="G1130" s="22" t="n">
        <v>3853.5</v>
      </c>
      <c r="H1130" s="1" t="n">
        <f aca="false">G1130*F1130</f>
        <v>11560.5</v>
      </c>
      <c r="I1130" s="13" t="s">
        <v>3084</v>
      </c>
      <c r="J1130" s="14" t="n">
        <v>11560.5</v>
      </c>
      <c r="K1130" s="1" t="n">
        <f aca="false">H1130-J1130</f>
        <v>0</v>
      </c>
      <c r="L1130" s="0"/>
    </row>
    <row r="1131" customFormat="false" ht="15.9" hidden="false" customHeight="false" outlineLevel="0" collapsed="false">
      <c r="A1131" s="1" t="s">
        <v>3085</v>
      </c>
      <c r="B1131" s="1" t="s">
        <v>3086</v>
      </c>
      <c r="C1131" s="1" t="s">
        <v>67</v>
      </c>
      <c r="D1131" s="1" t="s">
        <v>13</v>
      </c>
      <c r="E1131" s="1" t="n">
        <v>15952.5</v>
      </c>
      <c r="F1131" s="1" t="n">
        <f aca="false">D1131-C1131</f>
        <v>3</v>
      </c>
      <c r="G1131" s="22" t="n">
        <v>3853.5</v>
      </c>
      <c r="H1131" s="1" t="n">
        <f aca="false">G1131*F1131</f>
        <v>11560.5</v>
      </c>
      <c r="I1131" s="13" t="s">
        <v>3087</v>
      </c>
      <c r="J1131" s="14" t="n">
        <v>11560.5</v>
      </c>
      <c r="K1131" s="1" t="n">
        <f aca="false">H1131-J1131</f>
        <v>0</v>
      </c>
      <c r="L1131" s="0"/>
    </row>
    <row r="1132" s="12" customFormat="true" ht="29.85" hidden="false" customHeight="false" outlineLevel="0" collapsed="false">
      <c r="A1132" s="19" t="s">
        <v>3088</v>
      </c>
      <c r="B1132" s="11" t="s">
        <v>3089</v>
      </c>
      <c r="C1132" s="11" t="s">
        <v>166</v>
      </c>
      <c r="D1132" s="11" t="s">
        <v>142</v>
      </c>
      <c r="E1132" s="11" t="n">
        <v>18860.5</v>
      </c>
      <c r="F1132" s="11" t="n">
        <v>3</v>
      </c>
      <c r="G1132" s="8" t="n">
        <v>3853.5</v>
      </c>
      <c r="H1132" s="11" t="n">
        <f aca="false">G1132*F1132</f>
        <v>11560.5</v>
      </c>
      <c r="I1132" s="9" t="s">
        <v>3090</v>
      </c>
      <c r="J1132" s="10" t="n">
        <v>11560.5</v>
      </c>
      <c r="K1132" s="11" t="n">
        <f aca="false">H1132+H1133-J1132-J1133</f>
        <v>0</v>
      </c>
      <c r="L1132" s="11"/>
    </row>
    <row r="1133" s="12" customFormat="true" ht="29.85" hidden="false" customHeight="false" outlineLevel="0" collapsed="false">
      <c r="A1133" s="19"/>
      <c r="B1133" s="11"/>
      <c r="C1133" s="11"/>
      <c r="D1133" s="11"/>
      <c r="E1133" s="11"/>
      <c r="F1133" s="11" t="n">
        <v>1</v>
      </c>
      <c r="G1133" s="8" t="n">
        <v>5000</v>
      </c>
      <c r="H1133" s="11" t="n">
        <f aca="false">G1133*F1133</f>
        <v>5000</v>
      </c>
      <c r="I1133" s="9" t="s">
        <v>3091</v>
      </c>
      <c r="J1133" s="10" t="n">
        <v>5000</v>
      </c>
      <c r="K1133" s="11" t="n">
        <v>0</v>
      </c>
      <c r="L1133" s="11"/>
    </row>
    <row r="1134" customFormat="false" ht="30.8" hidden="false" customHeight="false" outlineLevel="0" collapsed="false">
      <c r="A1134" s="1" t="s">
        <v>3092</v>
      </c>
      <c r="B1134" s="1" t="s">
        <v>3093</v>
      </c>
      <c r="C1134" s="1" t="s">
        <v>35</v>
      </c>
      <c r="D1134" s="1" t="s">
        <v>86</v>
      </c>
      <c r="E1134" s="1" t="n">
        <v>21847.5</v>
      </c>
      <c r="F1134" s="1" t="n">
        <f aca="false">D1134-C1134</f>
        <v>3</v>
      </c>
      <c r="G1134" s="22" t="n">
        <v>3853.5</v>
      </c>
      <c r="H1134" s="1" t="n">
        <f aca="false">G1134*F1134</f>
        <v>11560.5</v>
      </c>
      <c r="I1134" s="13" t="s">
        <v>3094</v>
      </c>
      <c r="J1134" s="14" t="n">
        <v>11560.5</v>
      </c>
      <c r="K1134" s="1" t="n">
        <f aca="false">H1134-J1134</f>
        <v>0</v>
      </c>
      <c r="L1134" s="0"/>
    </row>
    <row r="1135" customFormat="false" ht="15.9" hidden="false" customHeight="false" outlineLevel="0" collapsed="false">
      <c r="A1135" s="1" t="s">
        <v>3095</v>
      </c>
      <c r="B1135" s="1" t="s">
        <v>3096</v>
      </c>
      <c r="C1135" s="1" t="s">
        <v>180</v>
      </c>
      <c r="D1135" s="1" t="s">
        <v>232</v>
      </c>
      <c r="E1135" s="1" t="n">
        <v>27290</v>
      </c>
      <c r="F1135" s="1" t="n">
        <f aca="false">D1135-C1135</f>
        <v>4</v>
      </c>
      <c r="G1135" s="22" t="n">
        <v>5743.5</v>
      </c>
      <c r="H1135" s="1" t="n">
        <f aca="false">G1135*F1135</f>
        <v>22974</v>
      </c>
      <c r="I1135" s="13" t="s">
        <v>3097</v>
      </c>
      <c r="J1135" s="14" t="n">
        <v>22973.6</v>
      </c>
      <c r="K1135" s="1" t="n">
        <f aca="false">H1135-J1135</f>
        <v>0.400000000001455</v>
      </c>
      <c r="L1135" s="0"/>
    </row>
    <row r="1136" customFormat="false" ht="30.8" hidden="false" customHeight="false" outlineLevel="0" collapsed="false">
      <c r="A1136" s="1" t="s">
        <v>3098</v>
      </c>
      <c r="B1136" s="1" t="s">
        <v>3099</v>
      </c>
      <c r="C1136" s="1" t="s">
        <v>142</v>
      </c>
      <c r="D1136" s="1" t="s">
        <v>29</v>
      </c>
      <c r="E1136" s="1" t="n">
        <v>6903.75</v>
      </c>
      <c r="F1136" s="1" t="n">
        <f aca="false">D1136-C1136</f>
        <v>1</v>
      </c>
      <c r="G1136" s="22" t="n">
        <v>3853.5</v>
      </c>
      <c r="H1136" s="1" t="n">
        <f aca="false">G1136*F1136</f>
        <v>3853.5</v>
      </c>
      <c r="I1136" s="13" t="s">
        <v>3100</v>
      </c>
      <c r="J1136" s="14" t="n">
        <v>3853.5</v>
      </c>
      <c r="K1136" s="1" t="n">
        <f aca="false">H1136-J1136</f>
        <v>0</v>
      </c>
      <c r="L1136" s="0"/>
    </row>
    <row r="1137" customFormat="false" ht="30.8" hidden="false" customHeight="false" outlineLevel="0" collapsed="false">
      <c r="A1137" s="1" t="s">
        <v>3101</v>
      </c>
      <c r="B1137" s="1" t="s">
        <v>3099</v>
      </c>
      <c r="C1137" s="1" t="s">
        <v>29</v>
      </c>
      <c r="D1137" s="1" t="s">
        <v>74</v>
      </c>
      <c r="E1137" s="1" t="n">
        <v>13807.5</v>
      </c>
      <c r="F1137" s="1" t="n">
        <f aca="false">D1137-C1137</f>
        <v>2</v>
      </c>
      <c r="G1137" s="22" t="n">
        <v>3853.5</v>
      </c>
      <c r="H1137" s="1" t="n">
        <f aca="false">G1137*F1137</f>
        <v>7707</v>
      </c>
      <c r="I1137" s="13" t="s">
        <v>3102</v>
      </c>
      <c r="J1137" s="14" t="n">
        <v>7707</v>
      </c>
      <c r="K1137" s="1" t="n">
        <f aca="false">H1137-J1137</f>
        <v>0</v>
      </c>
      <c r="L1137" s="0"/>
    </row>
    <row r="1138" customFormat="false" ht="30.8" hidden="false" customHeight="false" outlineLevel="0" collapsed="false">
      <c r="A1138" s="1" t="s">
        <v>3103</v>
      </c>
      <c r="B1138" s="1" t="s">
        <v>3104</v>
      </c>
      <c r="C1138" s="1" t="s">
        <v>142</v>
      </c>
      <c r="D1138" s="1" t="s">
        <v>63</v>
      </c>
      <c r="E1138" s="1" t="n">
        <v>9865</v>
      </c>
      <c r="F1138" s="1" t="n">
        <f aca="false">D1138-C1138</f>
        <v>2</v>
      </c>
      <c r="G1138" s="22" t="n">
        <v>3853.5</v>
      </c>
      <c r="H1138" s="1" t="n">
        <f aca="false">G1138*F1138</f>
        <v>7707</v>
      </c>
      <c r="I1138" s="13" t="s">
        <v>3105</v>
      </c>
      <c r="J1138" s="14" t="n">
        <v>7707</v>
      </c>
      <c r="K1138" s="1" t="n">
        <f aca="false">H1138-J1138</f>
        <v>0</v>
      </c>
      <c r="L1138" s="0"/>
    </row>
    <row r="1139" customFormat="false" ht="30.8" hidden="false" customHeight="false" outlineLevel="0" collapsed="false">
      <c r="A1139" s="1" t="s">
        <v>3106</v>
      </c>
      <c r="B1139" s="1" t="s">
        <v>3107</v>
      </c>
      <c r="C1139" s="1" t="s">
        <v>207</v>
      </c>
      <c r="D1139" s="1" t="s">
        <v>51</v>
      </c>
      <c r="E1139" s="1" t="n">
        <v>4932.5</v>
      </c>
      <c r="F1139" s="1" t="n">
        <f aca="false">D1139-C1139</f>
        <v>1</v>
      </c>
      <c r="G1139" s="22" t="n">
        <v>3853.5</v>
      </c>
      <c r="H1139" s="1" t="n">
        <f aca="false">G1139*F1139</f>
        <v>3853.5</v>
      </c>
      <c r="I1139" s="13" t="s">
        <v>3108</v>
      </c>
      <c r="J1139" s="14" t="n">
        <v>3853.5</v>
      </c>
      <c r="K1139" s="1" t="n">
        <f aca="false">H1139-J1139</f>
        <v>0</v>
      </c>
      <c r="L1139" s="0"/>
    </row>
    <row r="1140" s="12" customFormat="true" ht="29.85" hidden="false" customHeight="false" outlineLevel="0" collapsed="false">
      <c r="A1140" s="19" t="s">
        <v>3109</v>
      </c>
      <c r="B1140" s="8" t="s">
        <v>3110</v>
      </c>
      <c r="C1140" s="8" t="s">
        <v>39</v>
      </c>
      <c r="D1140" s="8" t="s">
        <v>86</v>
      </c>
      <c r="E1140" s="8" t="n">
        <v>19730</v>
      </c>
      <c r="F1140" s="8" t="n">
        <f aca="false">D1140-C1140</f>
        <v>2</v>
      </c>
      <c r="G1140" s="8" t="n">
        <v>3853.5</v>
      </c>
      <c r="H1140" s="8" t="n">
        <f aca="false">(G1140*F1140)*2</f>
        <v>15414</v>
      </c>
      <c r="I1140" s="9" t="s">
        <v>3111</v>
      </c>
      <c r="J1140" s="10" t="n">
        <v>7707</v>
      </c>
      <c r="K1140" s="8" t="n">
        <f aca="false">H1140-J1140-J1141</f>
        <v>0</v>
      </c>
      <c r="L1140" s="11"/>
    </row>
    <row r="1141" s="12" customFormat="true" ht="29.85" hidden="false" customHeight="false" outlineLevel="0" collapsed="false">
      <c r="A1141" s="19"/>
      <c r="B1141" s="8"/>
      <c r="C1141" s="8"/>
      <c r="D1141" s="8"/>
      <c r="E1141" s="8"/>
      <c r="F1141" s="8"/>
      <c r="G1141" s="8"/>
      <c r="H1141" s="8"/>
      <c r="I1141" s="9" t="s">
        <v>3112</v>
      </c>
      <c r="J1141" s="10" t="n">
        <v>7707</v>
      </c>
      <c r="K1141" s="8" t="n">
        <v>0</v>
      </c>
      <c r="L1141" s="11"/>
    </row>
    <row r="1142" customFormat="false" ht="30.8" hidden="false" customHeight="false" outlineLevel="0" collapsed="false">
      <c r="A1142" s="1" t="s">
        <v>3113</v>
      </c>
      <c r="B1142" s="1" t="s">
        <v>3114</v>
      </c>
      <c r="C1142" s="1" t="s">
        <v>13</v>
      </c>
      <c r="D1142" s="1" t="s">
        <v>51</v>
      </c>
      <c r="E1142" s="1" t="n">
        <v>19730</v>
      </c>
      <c r="F1142" s="1" t="n">
        <f aca="false">D1142-C1142</f>
        <v>4</v>
      </c>
      <c r="G1142" s="22" t="n">
        <v>3853.5</v>
      </c>
      <c r="H1142" s="1" t="n">
        <f aca="false">G1142*F1142</f>
        <v>15414</v>
      </c>
      <c r="I1142" s="13" t="s">
        <v>3115</v>
      </c>
      <c r="J1142" s="14" t="n">
        <v>15414</v>
      </c>
      <c r="K1142" s="1" t="n">
        <f aca="false">H1142-J1142</f>
        <v>0</v>
      </c>
      <c r="L1142" s="0"/>
    </row>
    <row r="1143" customFormat="false" ht="15.9" hidden="false" customHeight="false" outlineLevel="0" collapsed="false">
      <c r="A1143" s="22" t="s">
        <v>3116</v>
      </c>
      <c r="B1143" s="22" t="s">
        <v>3117</v>
      </c>
      <c r="C1143" s="22" t="s">
        <v>13</v>
      </c>
      <c r="D1143" s="22" t="s">
        <v>133</v>
      </c>
      <c r="E1143" s="22" t="n">
        <v>9865</v>
      </c>
      <c r="F1143" s="22" t="n">
        <f aca="false">D1143-C1143</f>
        <v>2</v>
      </c>
      <c r="G1143" s="22" t="n">
        <v>3853.5</v>
      </c>
      <c r="H1143" s="22" t="n">
        <f aca="false">G1143*F1143</f>
        <v>7707</v>
      </c>
      <c r="I1143" s="13" t="s">
        <v>3118</v>
      </c>
      <c r="J1143" s="14" t="n">
        <v>7707</v>
      </c>
      <c r="K1143" s="22" t="n">
        <f aca="false">H1143-J1143</f>
        <v>0</v>
      </c>
      <c r="L1143" s="0"/>
    </row>
    <row r="1144" s="12" customFormat="true" ht="15.85" hidden="false" customHeight="false" outlineLevel="0" collapsed="false">
      <c r="A1144" s="19" t="s">
        <v>3119</v>
      </c>
      <c r="B1144" s="11" t="s">
        <v>3120</v>
      </c>
      <c r="C1144" s="11" t="s">
        <v>3121</v>
      </c>
      <c r="D1144" s="11" t="s">
        <v>24</v>
      </c>
      <c r="E1144" s="11" t="n">
        <v>56394.5</v>
      </c>
      <c r="F1144" s="11" t="n">
        <v>7</v>
      </c>
      <c r="G1144" s="8" t="n">
        <v>3853.5</v>
      </c>
      <c r="H1144" s="11" t="n">
        <f aca="false">G1144*F1144</f>
        <v>26974.5</v>
      </c>
      <c r="I1144" s="9" t="s">
        <v>3122</v>
      </c>
      <c r="J1144" s="10" t="n">
        <v>26974.5</v>
      </c>
      <c r="K1144" s="11" t="n">
        <f aca="false">H1144+H1145-J1144-J1145</f>
        <v>0</v>
      </c>
      <c r="L1144" s="11"/>
    </row>
    <row r="1145" s="12" customFormat="true" ht="15.85" hidden="false" customHeight="false" outlineLevel="0" collapsed="false">
      <c r="A1145" s="19"/>
      <c r="B1145" s="11"/>
      <c r="C1145" s="11"/>
      <c r="D1145" s="11"/>
      <c r="E1145" s="11"/>
      <c r="F1145" s="11" t="n">
        <v>3</v>
      </c>
      <c r="G1145" s="8" t="n">
        <v>5000</v>
      </c>
      <c r="H1145" s="11" t="n">
        <f aca="false">(G1145*F1145)+1100*3</f>
        <v>18300</v>
      </c>
      <c r="I1145" s="9" t="s">
        <v>3123</v>
      </c>
      <c r="J1145" s="10" t="n">
        <v>18300</v>
      </c>
      <c r="K1145" s="11" t="n">
        <v>0</v>
      </c>
      <c r="L1145" s="11"/>
    </row>
    <row r="1146" customFormat="false" ht="30.8" hidden="false" customHeight="false" outlineLevel="0" collapsed="false">
      <c r="A1146" s="1" t="s">
        <v>3124</v>
      </c>
      <c r="B1146" s="1" t="s">
        <v>3125</v>
      </c>
      <c r="C1146" s="1" t="s">
        <v>75</v>
      </c>
      <c r="D1146" s="1" t="s">
        <v>19</v>
      </c>
      <c r="E1146" s="1" t="n">
        <v>11405</v>
      </c>
      <c r="F1146" s="1" t="n">
        <f aca="false">D1146-C1146</f>
        <v>2</v>
      </c>
      <c r="G1146" s="22" t="n">
        <v>3853.5</v>
      </c>
      <c r="H1146" s="1" t="n">
        <f aca="false">G1146*F1146</f>
        <v>7707</v>
      </c>
      <c r="I1146" s="13" t="s">
        <v>3126</v>
      </c>
      <c r="J1146" s="14" t="n">
        <v>7707</v>
      </c>
      <c r="K1146" s="1" t="n">
        <f aca="false">H1146-J1146</f>
        <v>0</v>
      </c>
      <c r="L1146" s="0"/>
    </row>
    <row r="1147" customFormat="false" ht="30.8" hidden="false" customHeight="false" outlineLevel="0" collapsed="false">
      <c r="A1147" s="1" t="s">
        <v>3127</v>
      </c>
      <c r="B1147" s="1" t="s">
        <v>3128</v>
      </c>
      <c r="C1147" s="1" t="s">
        <v>20</v>
      </c>
      <c r="D1147" s="1" t="s">
        <v>146</v>
      </c>
      <c r="E1147" s="1" t="n">
        <v>12215</v>
      </c>
      <c r="F1147" s="1" t="n">
        <f aca="false">D1147-C1147</f>
        <v>2</v>
      </c>
      <c r="G1147" s="22" t="n">
        <v>3853.5</v>
      </c>
      <c r="H1147" s="1" t="n">
        <f aca="false">G1147*F1147</f>
        <v>7707</v>
      </c>
      <c r="I1147" s="13" t="s">
        <v>3129</v>
      </c>
      <c r="J1147" s="14" t="n">
        <v>7707</v>
      </c>
      <c r="K1147" s="1" t="n">
        <f aca="false">H1147-J1147</f>
        <v>0</v>
      </c>
      <c r="L1147" s="0"/>
    </row>
    <row r="1148" customFormat="false" ht="30.8" hidden="false" customHeight="false" outlineLevel="0" collapsed="false">
      <c r="A1148" s="1" t="s">
        <v>3130</v>
      </c>
      <c r="B1148" s="1" t="s">
        <v>3131</v>
      </c>
      <c r="C1148" s="1" t="s">
        <v>29</v>
      </c>
      <c r="D1148" s="1" t="s">
        <v>24</v>
      </c>
      <c r="E1148" s="1" t="n">
        <v>14797.5</v>
      </c>
      <c r="F1148" s="1" t="n">
        <f aca="false">D1148-C1148</f>
        <v>3</v>
      </c>
      <c r="G1148" s="22" t="n">
        <v>3853.5</v>
      </c>
      <c r="H1148" s="1" t="n">
        <f aca="false">G1148*F1148</f>
        <v>11560.5</v>
      </c>
      <c r="I1148" s="13" t="s">
        <v>3132</v>
      </c>
      <c r="J1148" s="14" t="n">
        <v>11560.5</v>
      </c>
      <c r="K1148" s="1" t="n">
        <f aca="false">H1148-J1148</f>
        <v>0</v>
      </c>
      <c r="L1148" s="0"/>
    </row>
    <row r="1149" customFormat="false" ht="30.8" hidden="false" customHeight="false" outlineLevel="0" collapsed="false">
      <c r="A1149" s="1" t="s">
        <v>3133</v>
      </c>
      <c r="B1149" s="1" t="s">
        <v>3131</v>
      </c>
      <c r="C1149" s="1" t="s">
        <v>35</v>
      </c>
      <c r="D1149" s="1" t="s">
        <v>86</v>
      </c>
      <c r="E1149" s="1" t="n">
        <v>16447.5</v>
      </c>
      <c r="F1149" s="1" t="n">
        <f aca="false">D1149-C1149</f>
        <v>3</v>
      </c>
      <c r="G1149" s="22" t="n">
        <v>3853.5</v>
      </c>
      <c r="H1149" s="1" t="n">
        <f aca="false">G1149*F1149</f>
        <v>11560.5</v>
      </c>
      <c r="I1149" s="13" t="s">
        <v>3134</v>
      </c>
      <c r="J1149" s="14" t="n">
        <v>11560.5</v>
      </c>
      <c r="K1149" s="1" t="n">
        <f aca="false">H1149-J1149</f>
        <v>0</v>
      </c>
      <c r="L1149" s="0"/>
    </row>
    <row r="1150" customFormat="false" ht="30.8" hidden="false" customHeight="false" outlineLevel="0" collapsed="false">
      <c r="A1150" s="1" t="s">
        <v>3135</v>
      </c>
      <c r="B1150" s="1" t="s">
        <v>3136</v>
      </c>
      <c r="C1150" s="1" t="s">
        <v>86</v>
      </c>
      <c r="D1150" s="1" t="s">
        <v>20</v>
      </c>
      <c r="E1150" s="1" t="n">
        <v>44835</v>
      </c>
      <c r="F1150" s="1" t="n">
        <f aca="false">D1150-C1150</f>
        <v>6</v>
      </c>
      <c r="G1150" s="22" t="n">
        <v>3853.5</v>
      </c>
      <c r="H1150" s="1" t="n">
        <f aca="false">G1150*F1150</f>
        <v>23121</v>
      </c>
      <c r="I1150" s="13" t="s">
        <v>3137</v>
      </c>
      <c r="J1150" s="14" t="n">
        <v>23121</v>
      </c>
      <c r="K1150" s="1" t="n">
        <f aca="false">H1150-J1150</f>
        <v>0</v>
      </c>
      <c r="L1150" s="0"/>
    </row>
    <row r="1151" customFormat="false" ht="30.8" hidden="false" customHeight="false" outlineLevel="0" collapsed="false">
      <c r="A1151" s="1" t="s">
        <v>3138</v>
      </c>
      <c r="B1151" s="1" t="s">
        <v>3139</v>
      </c>
      <c r="C1151" s="1" t="s">
        <v>75</v>
      </c>
      <c r="D1151" s="1" t="s">
        <v>19</v>
      </c>
      <c r="E1151" s="1" t="n">
        <v>14745</v>
      </c>
      <c r="F1151" s="1" t="n">
        <f aca="false">D1151-C1151</f>
        <v>2</v>
      </c>
      <c r="G1151" s="22" t="n">
        <v>5743.5</v>
      </c>
      <c r="H1151" s="1" t="n">
        <f aca="false">G1151*F1151</f>
        <v>11487</v>
      </c>
      <c r="I1151" s="13" t="s">
        <v>3140</v>
      </c>
      <c r="J1151" s="14" t="n">
        <v>11486.8</v>
      </c>
      <c r="K1151" s="1" t="n">
        <f aca="false">H1151-J1151</f>
        <v>0.200000000000728</v>
      </c>
      <c r="L1151" s="0"/>
    </row>
    <row r="1152" customFormat="false" ht="30.8" hidden="false" customHeight="false" outlineLevel="0" collapsed="false">
      <c r="A1152" s="1" t="s">
        <v>3141</v>
      </c>
      <c r="B1152" s="1" t="s">
        <v>3139</v>
      </c>
      <c r="C1152" s="1" t="s">
        <v>150</v>
      </c>
      <c r="D1152" s="1" t="s">
        <v>58</v>
      </c>
      <c r="E1152" s="1" t="n">
        <v>4932.5</v>
      </c>
      <c r="F1152" s="1" t="n">
        <f aca="false">D1152-C1152</f>
        <v>1</v>
      </c>
      <c r="G1152" s="22" t="n">
        <v>3853.5</v>
      </c>
      <c r="H1152" s="1" t="n">
        <f aca="false">G1152*F1152</f>
        <v>3853.5</v>
      </c>
      <c r="I1152" s="13" t="s">
        <v>3142</v>
      </c>
      <c r="J1152" s="14" t="n">
        <v>3853.5</v>
      </c>
      <c r="K1152" s="1" t="n">
        <f aca="false">H1152-J1152</f>
        <v>0</v>
      </c>
      <c r="L1152" s="0"/>
    </row>
    <row r="1153" customFormat="false" ht="30.8" hidden="false" customHeight="false" outlineLevel="0" collapsed="false">
      <c r="A1153" s="1" t="s">
        <v>3143</v>
      </c>
      <c r="B1153" s="1" t="s">
        <v>3144</v>
      </c>
      <c r="C1153" s="1" t="s">
        <v>67</v>
      </c>
      <c r="D1153" s="1" t="s">
        <v>39</v>
      </c>
      <c r="E1153" s="1" t="n">
        <v>13807.5</v>
      </c>
      <c r="F1153" s="1" t="n">
        <f aca="false">D1153-C1153</f>
        <v>2</v>
      </c>
      <c r="G1153" s="22" t="n">
        <v>3853.5</v>
      </c>
      <c r="H1153" s="1" t="n">
        <f aca="false">G1153*F1153</f>
        <v>7707</v>
      </c>
      <c r="I1153" s="13" t="s">
        <v>3145</v>
      </c>
      <c r="J1153" s="14" t="n">
        <v>7707</v>
      </c>
      <c r="K1153" s="1" t="n">
        <f aca="false">H1153-J1153</f>
        <v>0</v>
      </c>
      <c r="L1153" s="0"/>
    </row>
    <row r="1154" customFormat="false" ht="30.8" hidden="false" customHeight="false" outlineLevel="0" collapsed="false">
      <c r="A1154" s="1" t="s">
        <v>3146</v>
      </c>
      <c r="B1154" s="1" t="s">
        <v>3147</v>
      </c>
      <c r="C1154" s="1" t="s">
        <v>142</v>
      </c>
      <c r="D1154" s="1" t="s">
        <v>75</v>
      </c>
      <c r="E1154" s="1" t="n">
        <v>24662.5</v>
      </c>
      <c r="F1154" s="1" t="n">
        <f aca="false">D1154-C1154</f>
        <v>5</v>
      </c>
      <c r="G1154" s="22" t="n">
        <v>3853.5</v>
      </c>
      <c r="H1154" s="1" t="n">
        <f aca="false">G1154*F1154</f>
        <v>19267.5</v>
      </c>
      <c r="I1154" s="13" t="s">
        <v>3148</v>
      </c>
      <c r="J1154" s="14" t="n">
        <v>19267.5</v>
      </c>
      <c r="K1154" s="1" t="n">
        <f aca="false">H1154-J1154</f>
        <v>0</v>
      </c>
      <c r="L1154" s="0"/>
    </row>
    <row r="1155" customFormat="false" ht="30.8" hidden="false" customHeight="false" outlineLevel="0" collapsed="false">
      <c r="A1155" s="1" t="s">
        <v>3149</v>
      </c>
      <c r="B1155" s="1" t="s">
        <v>3150</v>
      </c>
      <c r="C1155" s="1" t="s">
        <v>75</v>
      </c>
      <c r="D1155" s="1" t="s">
        <v>93</v>
      </c>
      <c r="E1155" s="1" t="n">
        <v>20830</v>
      </c>
      <c r="F1155" s="1" t="n">
        <f aca="false">D1155-C1155</f>
        <v>4</v>
      </c>
      <c r="G1155" s="22" t="n">
        <v>3853.5</v>
      </c>
      <c r="H1155" s="1" t="n">
        <f aca="false">G1155*F1155</f>
        <v>15414</v>
      </c>
      <c r="I1155" s="13" t="s">
        <v>3151</v>
      </c>
      <c r="J1155" s="14" t="n">
        <v>15414</v>
      </c>
      <c r="K1155" s="1" t="n">
        <f aca="false">H1155-J1155</f>
        <v>0</v>
      </c>
      <c r="L1155" s="0"/>
    </row>
    <row r="1156" customFormat="false" ht="30.8" hidden="false" customHeight="false" outlineLevel="0" collapsed="false">
      <c r="A1156" s="1" t="s">
        <v>3152</v>
      </c>
      <c r="B1156" s="1" t="s">
        <v>3153</v>
      </c>
      <c r="C1156" s="1" t="s">
        <v>82</v>
      </c>
      <c r="D1156" s="1" t="s">
        <v>13</v>
      </c>
      <c r="E1156" s="1" t="n">
        <v>43470</v>
      </c>
      <c r="F1156" s="1" t="n">
        <f aca="false">D1156-C1156</f>
        <v>6</v>
      </c>
      <c r="G1156" s="22" t="n">
        <v>3853.5</v>
      </c>
      <c r="H1156" s="1" t="n">
        <f aca="false">G1156*F1156</f>
        <v>23121</v>
      </c>
      <c r="I1156" s="13" t="s">
        <v>3154</v>
      </c>
      <c r="J1156" s="14" t="n">
        <v>23121</v>
      </c>
      <c r="K1156" s="1" t="n">
        <f aca="false">H1156-J1156</f>
        <v>0</v>
      </c>
      <c r="L1156" s="0"/>
    </row>
    <row r="1157" customFormat="false" ht="15.9" hidden="false" customHeight="false" outlineLevel="0" collapsed="false">
      <c r="A1157" s="22" t="s">
        <v>3155</v>
      </c>
      <c r="B1157" s="22" t="s">
        <v>3156</v>
      </c>
      <c r="C1157" s="22" t="s">
        <v>43</v>
      </c>
      <c r="D1157" s="22" t="s">
        <v>75</v>
      </c>
      <c r="E1157" s="22" t="n">
        <v>46940</v>
      </c>
      <c r="F1157" s="22" t="n">
        <f aca="false">D1157-C1157</f>
        <v>8</v>
      </c>
      <c r="G1157" s="22" t="n">
        <v>3853.5</v>
      </c>
      <c r="H1157" s="22" t="n">
        <f aca="false">G1157*F1157</f>
        <v>30828</v>
      </c>
      <c r="I1157" s="13" t="s">
        <v>3157</v>
      </c>
      <c r="J1157" s="14" t="n">
        <v>30828</v>
      </c>
      <c r="K1157" s="1" t="n">
        <f aca="false">H1157-J1157</f>
        <v>0</v>
      </c>
      <c r="L1157" s="0"/>
    </row>
    <row r="1158" s="12" customFormat="true" ht="29.85" hidden="false" customHeight="false" outlineLevel="0" collapsed="false">
      <c r="A1158" s="19" t="s">
        <v>3158</v>
      </c>
      <c r="B1158" s="11" t="s">
        <v>3159</v>
      </c>
      <c r="C1158" s="11" t="s">
        <v>98</v>
      </c>
      <c r="D1158" s="11" t="s">
        <v>47</v>
      </c>
      <c r="E1158" s="11" t="n">
        <v>17907</v>
      </c>
      <c r="F1158" s="11" t="n">
        <v>2</v>
      </c>
      <c r="G1158" s="8" t="n">
        <v>3853.5</v>
      </c>
      <c r="H1158" s="11" t="n">
        <f aca="false">G1158*F1158</f>
        <v>7707</v>
      </c>
      <c r="I1158" s="9" t="s">
        <v>3160</v>
      </c>
      <c r="J1158" s="10" t="n">
        <v>7707</v>
      </c>
      <c r="K1158" s="11" t="n">
        <f aca="false">H1158+H1159-J1158-J1159</f>
        <v>0</v>
      </c>
      <c r="L1158" s="11"/>
    </row>
    <row r="1159" s="12" customFormat="true" ht="29.85" hidden="false" customHeight="false" outlineLevel="0" collapsed="false">
      <c r="A1159" s="19"/>
      <c r="B1159" s="11"/>
      <c r="C1159" s="11"/>
      <c r="D1159" s="11"/>
      <c r="E1159" s="11"/>
      <c r="F1159" s="11" t="n">
        <v>2</v>
      </c>
      <c r="G1159" s="8" t="n">
        <v>5000</v>
      </c>
      <c r="H1159" s="11" t="n">
        <f aca="false">G1159*F1159</f>
        <v>10000</v>
      </c>
      <c r="I1159" s="9" t="s">
        <v>3161</v>
      </c>
      <c r="J1159" s="10" t="n">
        <v>10000</v>
      </c>
      <c r="K1159" s="11" t="n">
        <v>0</v>
      </c>
      <c r="L1159" s="11"/>
    </row>
    <row r="1160" customFormat="false" ht="30.8" hidden="false" customHeight="false" outlineLevel="0" collapsed="false">
      <c r="A1160" s="22" t="s">
        <v>3162</v>
      </c>
      <c r="B1160" s="22" t="s">
        <v>3163</v>
      </c>
      <c r="C1160" s="22" t="s">
        <v>29</v>
      </c>
      <c r="D1160" s="22" t="s">
        <v>24</v>
      </c>
      <c r="E1160" s="22" t="n">
        <v>21622.5</v>
      </c>
      <c r="F1160" s="22" t="n">
        <f aca="false">D1160-C1160</f>
        <v>3</v>
      </c>
      <c r="G1160" s="22" t="n">
        <v>5743.5</v>
      </c>
      <c r="H1160" s="22" t="n">
        <f aca="false">G1160*F1160</f>
        <v>17230.5</v>
      </c>
      <c r="I1160" s="13" t="s">
        <v>3164</v>
      </c>
      <c r="J1160" s="14" t="n">
        <v>17230.2</v>
      </c>
      <c r="K1160" s="1" t="n">
        <f aca="false">H1160-J1160</f>
        <v>0.299999999999272</v>
      </c>
      <c r="L1160" s="0"/>
    </row>
    <row r="1161" customFormat="false" ht="30.8" hidden="false" customHeight="false" outlineLevel="0" collapsed="false">
      <c r="A1161" s="1" t="s">
        <v>3165</v>
      </c>
      <c r="B1161" s="1" t="s">
        <v>3163</v>
      </c>
      <c r="C1161" s="1" t="s">
        <v>24</v>
      </c>
      <c r="D1161" s="1" t="s">
        <v>75</v>
      </c>
      <c r="E1161" s="1" t="n">
        <v>6676.25</v>
      </c>
      <c r="F1161" s="1" t="n">
        <f aca="false">D1161-C1161</f>
        <v>1</v>
      </c>
      <c r="G1161" s="22" t="n">
        <v>3853.5</v>
      </c>
      <c r="H1161" s="1" t="n">
        <f aca="false">G1161*F1161</f>
        <v>3853.5</v>
      </c>
      <c r="I1161" s="13" t="s">
        <v>3166</v>
      </c>
      <c r="J1161" s="14" t="n">
        <v>3853.5</v>
      </c>
      <c r="K1161" s="1" t="n">
        <f aca="false">H1161-J1161</f>
        <v>0</v>
      </c>
      <c r="L1161" s="0"/>
    </row>
    <row r="1162" s="12" customFormat="true" ht="29.85" hidden="false" customHeight="false" outlineLevel="0" collapsed="false">
      <c r="A1162" s="19" t="s">
        <v>3167</v>
      </c>
      <c r="B1162" s="11" t="s">
        <v>3168</v>
      </c>
      <c r="C1162" s="11" t="s">
        <v>47</v>
      </c>
      <c r="D1162" s="11" t="s">
        <v>34</v>
      </c>
      <c r="E1162" s="11" t="n">
        <v>94876.25</v>
      </c>
      <c r="F1162" s="11" t="n">
        <f aca="false">D1162-C1162</f>
        <v>7</v>
      </c>
      <c r="G1162" s="8" t="n">
        <v>4693.5</v>
      </c>
      <c r="H1162" s="11" t="n">
        <f aca="false">(G1162*F1162)*2</f>
        <v>65709</v>
      </c>
      <c r="I1162" s="9" t="s">
        <v>3169</v>
      </c>
      <c r="J1162" s="10" t="n">
        <v>32854.5</v>
      </c>
      <c r="K1162" s="11" t="n">
        <f aca="false">H1162-J1162-J1163</f>
        <v>0</v>
      </c>
      <c r="L1162" s="11"/>
    </row>
    <row r="1163" s="12" customFormat="true" ht="29.85" hidden="false" customHeight="false" outlineLevel="0" collapsed="false">
      <c r="A1163" s="19"/>
      <c r="B1163" s="11"/>
      <c r="C1163" s="11"/>
      <c r="D1163" s="11"/>
      <c r="E1163" s="11"/>
      <c r="F1163" s="11"/>
      <c r="G1163" s="8"/>
      <c r="H1163" s="11"/>
      <c r="I1163" s="9" t="s">
        <v>3170</v>
      </c>
      <c r="J1163" s="10" t="n">
        <v>32854.5</v>
      </c>
      <c r="K1163" s="11" t="n">
        <v>0</v>
      </c>
      <c r="L1163" s="11"/>
    </row>
    <row r="1164" customFormat="false" ht="30.8" hidden="false" customHeight="false" outlineLevel="0" collapsed="false">
      <c r="A1164" s="1" t="s">
        <v>3171</v>
      </c>
      <c r="B1164" s="1" t="s">
        <v>3172</v>
      </c>
      <c r="C1164" s="1" t="s">
        <v>112</v>
      </c>
      <c r="D1164" s="1" t="s">
        <v>58</v>
      </c>
      <c r="E1164" s="1" t="n">
        <v>61155</v>
      </c>
      <c r="F1164" s="1" t="n">
        <f aca="false">D1164-C1164</f>
        <v>6</v>
      </c>
      <c r="G1164" s="22" t="n">
        <v>4693.5</v>
      </c>
      <c r="H1164" s="1" t="n">
        <f aca="false">G1164*F1164</f>
        <v>28161</v>
      </c>
      <c r="I1164" s="13" t="s">
        <v>3173</v>
      </c>
      <c r="J1164" s="14" t="n">
        <v>28161</v>
      </c>
      <c r="K1164" s="1" t="n">
        <f aca="false">H1164-J1164</f>
        <v>0</v>
      </c>
      <c r="L1164" s="0"/>
    </row>
    <row r="1165" s="12" customFormat="true" ht="29.85" hidden="false" customHeight="false" outlineLevel="0" collapsed="false">
      <c r="A1165" s="19" t="s">
        <v>3174</v>
      </c>
      <c r="B1165" s="11" t="s">
        <v>3175</v>
      </c>
      <c r="C1165" s="11" t="s">
        <v>20</v>
      </c>
      <c r="D1165" s="11" t="s">
        <v>150</v>
      </c>
      <c r="E1165" s="11" t="n">
        <v>29595</v>
      </c>
      <c r="F1165" s="11" t="n">
        <f aca="false">D1165-C1165</f>
        <v>3</v>
      </c>
      <c r="G1165" s="8" t="n">
        <v>3853.5</v>
      </c>
      <c r="H1165" s="11" t="n">
        <f aca="false">(G1165*F1165)*2</f>
        <v>23121</v>
      </c>
      <c r="I1165" s="9" t="s">
        <v>3176</v>
      </c>
      <c r="J1165" s="10" t="n">
        <v>11560.5</v>
      </c>
      <c r="K1165" s="11" t="n">
        <f aca="false">H1165-J1165-J1166</f>
        <v>0</v>
      </c>
      <c r="L1165" s="11"/>
    </row>
    <row r="1166" s="12" customFormat="true" ht="29.85" hidden="false" customHeight="false" outlineLevel="0" collapsed="false">
      <c r="A1166" s="19"/>
      <c r="B1166" s="11"/>
      <c r="C1166" s="11"/>
      <c r="D1166" s="11"/>
      <c r="E1166" s="11"/>
      <c r="F1166" s="11"/>
      <c r="G1166" s="8"/>
      <c r="H1166" s="11"/>
      <c r="I1166" s="9" t="s">
        <v>3177</v>
      </c>
      <c r="J1166" s="10" t="n">
        <v>11560.5</v>
      </c>
      <c r="K1166" s="11" t="n">
        <v>0</v>
      </c>
      <c r="L1166" s="11"/>
    </row>
    <row r="1167" s="12" customFormat="true" ht="29.85" hidden="false" customHeight="false" outlineLevel="0" collapsed="false">
      <c r="A1167" s="19" t="s">
        <v>3178</v>
      </c>
      <c r="B1167" s="11" t="s">
        <v>3179</v>
      </c>
      <c r="C1167" s="11" t="s">
        <v>67</v>
      </c>
      <c r="D1167" s="11" t="s">
        <v>13</v>
      </c>
      <c r="E1167" s="11" t="n">
        <v>43695</v>
      </c>
      <c r="F1167" s="11" t="n">
        <f aca="false">D1167-C1167</f>
        <v>3</v>
      </c>
      <c r="G1167" s="8" t="n">
        <v>3853.5</v>
      </c>
      <c r="H1167" s="11" t="n">
        <f aca="false">(G1167*F1167)*2</f>
        <v>23121</v>
      </c>
      <c r="I1167" s="9" t="s">
        <v>3180</v>
      </c>
      <c r="J1167" s="10" t="n">
        <v>11560.5</v>
      </c>
      <c r="K1167" s="11" t="n">
        <f aca="false">H1167-J1167-J1168</f>
        <v>0</v>
      </c>
      <c r="L1167" s="11"/>
    </row>
    <row r="1168" s="12" customFormat="true" ht="29.85" hidden="false" customHeight="false" outlineLevel="0" collapsed="false">
      <c r="A1168" s="19"/>
      <c r="B1168" s="11"/>
      <c r="C1168" s="11"/>
      <c r="D1168" s="11"/>
      <c r="E1168" s="11"/>
      <c r="F1168" s="11"/>
      <c r="G1168" s="8"/>
      <c r="H1168" s="11"/>
      <c r="I1168" s="9" t="s">
        <v>3181</v>
      </c>
      <c r="J1168" s="10" t="n">
        <v>11560.5</v>
      </c>
      <c r="K1168" s="11" t="n">
        <v>0</v>
      </c>
      <c r="L1168" s="11"/>
    </row>
    <row r="1169" customFormat="false" ht="30.8" hidden="false" customHeight="false" outlineLevel="0" collapsed="false">
      <c r="A1169" s="1" t="s">
        <v>3182</v>
      </c>
      <c r="B1169" s="1" t="s">
        <v>3183</v>
      </c>
      <c r="C1169" s="1" t="s">
        <v>75</v>
      </c>
      <c r="D1169" s="1" t="s">
        <v>19</v>
      </c>
      <c r="E1169" s="1" t="n">
        <v>13352.5</v>
      </c>
      <c r="F1169" s="1" t="n">
        <f aca="false">D1169-C1169</f>
        <v>2</v>
      </c>
      <c r="G1169" s="22" t="n">
        <v>3853.5</v>
      </c>
      <c r="H1169" s="1" t="n">
        <f aca="false">G1169*F1169</f>
        <v>7707</v>
      </c>
      <c r="I1169" s="13" t="s">
        <v>3184</v>
      </c>
      <c r="J1169" s="14" t="n">
        <v>7707</v>
      </c>
      <c r="K1169" s="1" t="n">
        <f aca="false">H1169-J1169</f>
        <v>0</v>
      </c>
      <c r="L1169" s="0"/>
    </row>
    <row r="1170" customFormat="false" ht="30.8" hidden="false" customHeight="false" outlineLevel="0" collapsed="false">
      <c r="A1170" s="1" t="s">
        <v>3185</v>
      </c>
      <c r="B1170" s="1" t="s">
        <v>3186</v>
      </c>
      <c r="C1170" s="1" t="s">
        <v>34</v>
      </c>
      <c r="D1170" s="1" t="s">
        <v>67</v>
      </c>
      <c r="E1170" s="1" t="n">
        <v>38718.75</v>
      </c>
      <c r="F1170" s="1" t="n">
        <f aca="false">D1170-C1170</f>
        <v>5</v>
      </c>
      <c r="G1170" s="22" t="n">
        <v>4693.5</v>
      </c>
      <c r="H1170" s="1" t="n">
        <f aca="false">G1170*F1170</f>
        <v>23467.5</v>
      </c>
      <c r="I1170" s="13" t="s">
        <v>3187</v>
      </c>
      <c r="J1170" s="14" t="n">
        <v>23467.5</v>
      </c>
      <c r="K1170" s="1" t="n">
        <f aca="false">H1170-J1170</f>
        <v>0</v>
      </c>
      <c r="L1170" s="0"/>
    </row>
    <row r="1171" customFormat="false" ht="30.8" hidden="false" customHeight="false" outlineLevel="0" collapsed="false">
      <c r="A1171" s="1" t="s">
        <v>3188</v>
      </c>
      <c r="B1171" s="1" t="s">
        <v>3189</v>
      </c>
      <c r="C1171" s="1" t="s">
        <v>232</v>
      </c>
      <c r="D1171" s="1" t="s">
        <v>59</v>
      </c>
      <c r="E1171" s="1" t="n">
        <v>6822.5</v>
      </c>
      <c r="F1171" s="1" t="n">
        <f aca="false">D1171-C1171</f>
        <v>1</v>
      </c>
      <c r="G1171" s="22" t="n">
        <v>5743.5</v>
      </c>
      <c r="H1171" s="1" t="n">
        <f aca="false">G1171*F1171</f>
        <v>5743.5</v>
      </c>
      <c r="I1171" s="13" t="s">
        <v>3190</v>
      </c>
      <c r="J1171" s="14" t="n">
        <v>5743.4</v>
      </c>
      <c r="K1171" s="1" t="n">
        <f aca="false">H1171-J1171</f>
        <v>0.100000000000364</v>
      </c>
      <c r="L1171" s="0"/>
    </row>
    <row r="1172" customFormat="false" ht="30.8" hidden="false" customHeight="false" outlineLevel="0" collapsed="false">
      <c r="A1172" s="1" t="s">
        <v>3191</v>
      </c>
      <c r="B1172" s="1" t="s">
        <v>3192</v>
      </c>
      <c r="C1172" s="1" t="s">
        <v>75</v>
      </c>
      <c r="D1172" s="1" t="s">
        <v>19</v>
      </c>
      <c r="E1172" s="1" t="n">
        <v>9865</v>
      </c>
      <c r="F1172" s="1" t="n">
        <f aca="false">D1172-C1172</f>
        <v>2</v>
      </c>
      <c r="G1172" s="22" t="n">
        <v>3853.5</v>
      </c>
      <c r="H1172" s="1" t="n">
        <f aca="false">G1172*F1172</f>
        <v>7707</v>
      </c>
      <c r="I1172" s="13" t="s">
        <v>3193</v>
      </c>
      <c r="J1172" s="14" t="n">
        <v>7707</v>
      </c>
      <c r="K1172" s="1" t="n">
        <f aca="false">H1172-J1172</f>
        <v>0</v>
      </c>
      <c r="L1172" s="0"/>
    </row>
    <row r="1173" customFormat="false" ht="30.8" hidden="false" customHeight="false" outlineLevel="0" collapsed="false">
      <c r="A1173" s="1" t="s">
        <v>3194</v>
      </c>
      <c r="B1173" s="1" t="s">
        <v>3195</v>
      </c>
      <c r="C1173" s="1" t="s">
        <v>75</v>
      </c>
      <c r="D1173" s="1" t="s">
        <v>34</v>
      </c>
      <c r="E1173" s="1" t="n">
        <v>8041.25</v>
      </c>
      <c r="F1173" s="1" t="n">
        <f aca="false">D1173-C1173</f>
        <v>1</v>
      </c>
      <c r="G1173" s="22" t="n">
        <v>3853.5</v>
      </c>
      <c r="H1173" s="1" t="n">
        <f aca="false">G1173*F1173</f>
        <v>3853.5</v>
      </c>
      <c r="I1173" s="13" t="s">
        <v>3196</v>
      </c>
      <c r="J1173" s="14" t="n">
        <v>3853.5</v>
      </c>
      <c r="K1173" s="1" t="n">
        <f aca="false">H1173-J1173</f>
        <v>0</v>
      </c>
      <c r="L1173" s="0"/>
    </row>
    <row r="1174" customFormat="false" ht="30.8" hidden="false" customHeight="false" outlineLevel="0" collapsed="false">
      <c r="A1174" s="1" t="s">
        <v>3197</v>
      </c>
      <c r="B1174" s="1" t="s">
        <v>3198</v>
      </c>
      <c r="C1174" s="1" t="s">
        <v>112</v>
      </c>
      <c r="D1174" s="1" t="s">
        <v>58</v>
      </c>
      <c r="E1174" s="1" t="n">
        <v>29595</v>
      </c>
      <c r="F1174" s="1" t="n">
        <f aca="false">D1174-C1174</f>
        <v>6</v>
      </c>
      <c r="G1174" s="22" t="n">
        <v>3853.5</v>
      </c>
      <c r="H1174" s="1" t="n">
        <f aca="false">G1174*F1174</f>
        <v>23121</v>
      </c>
      <c r="I1174" s="13" t="s">
        <v>3199</v>
      </c>
      <c r="J1174" s="14" t="n">
        <v>23121</v>
      </c>
      <c r="K1174" s="1" t="n">
        <f aca="false">H1174-J1174</f>
        <v>0</v>
      </c>
      <c r="L1174" s="0"/>
    </row>
    <row r="1175" customFormat="false" ht="30.8" hidden="false" customHeight="false" outlineLevel="0" collapsed="false">
      <c r="A1175" s="1" t="s">
        <v>3200</v>
      </c>
      <c r="B1175" s="1" t="s">
        <v>3201</v>
      </c>
      <c r="C1175" s="1" t="s">
        <v>119</v>
      </c>
      <c r="D1175" s="1" t="s">
        <v>39</v>
      </c>
      <c r="E1175" s="1" t="n">
        <v>20028.75</v>
      </c>
      <c r="F1175" s="1" t="n">
        <f aca="false">D1175-C1175</f>
        <v>3</v>
      </c>
      <c r="G1175" s="22" t="n">
        <v>3853.5</v>
      </c>
      <c r="H1175" s="1" t="n">
        <f aca="false">G1175*F1175</f>
        <v>11560.5</v>
      </c>
      <c r="I1175" s="13" t="s">
        <v>3202</v>
      </c>
      <c r="J1175" s="14" t="n">
        <v>11560.5</v>
      </c>
      <c r="K1175" s="1" t="n">
        <f aca="false">H1175-J1175</f>
        <v>0</v>
      </c>
      <c r="L1175" s="0"/>
    </row>
    <row r="1176" customFormat="false" ht="30.8" hidden="false" customHeight="false" outlineLevel="0" collapsed="false">
      <c r="A1176" s="1" t="s">
        <v>3203</v>
      </c>
      <c r="B1176" s="1" t="s">
        <v>3204</v>
      </c>
      <c r="C1176" s="1" t="s">
        <v>19</v>
      </c>
      <c r="D1176" s="1" t="s">
        <v>35</v>
      </c>
      <c r="E1176" s="1" t="n">
        <v>24662.5</v>
      </c>
      <c r="F1176" s="1" t="n">
        <f aca="false">D1176-C1176</f>
        <v>5</v>
      </c>
      <c r="G1176" s="22" t="n">
        <v>3853.5</v>
      </c>
      <c r="H1176" s="1" t="n">
        <f aca="false">G1176*F1176</f>
        <v>19267.5</v>
      </c>
      <c r="I1176" s="13" t="s">
        <v>3205</v>
      </c>
      <c r="J1176" s="14" t="n">
        <v>19267.5</v>
      </c>
      <c r="K1176" s="1" t="n">
        <f aca="false">H1176-J1176</f>
        <v>0</v>
      </c>
      <c r="L1176" s="0"/>
    </row>
    <row r="1177" s="34" customFormat="true" ht="30.8" hidden="false" customHeight="false" outlineLevel="0" collapsed="false">
      <c r="A1177" s="1" t="s">
        <v>3206</v>
      </c>
      <c r="B1177" s="1" t="s">
        <v>3207</v>
      </c>
      <c r="C1177" s="1" t="s">
        <v>142</v>
      </c>
      <c r="D1177" s="1" t="s">
        <v>67</v>
      </c>
      <c r="E1177" s="1" t="n">
        <v>91437.5</v>
      </c>
      <c r="F1177" s="1" t="n">
        <f aca="false">D1177-C1177</f>
        <v>11</v>
      </c>
      <c r="G1177" s="22" t="n">
        <v>4693.5</v>
      </c>
      <c r="H1177" s="1" t="n">
        <f aca="false">G1177*F1177</f>
        <v>51628.5</v>
      </c>
      <c r="I1177" s="13" t="s">
        <v>3208</v>
      </c>
      <c r="J1177" s="14" t="n">
        <v>51628.5</v>
      </c>
      <c r="K1177" s="1" t="n">
        <f aca="false">H1177-J1177</f>
        <v>0</v>
      </c>
      <c r="L1177" s="1"/>
      <c r="M1177" s="0"/>
      <c r="N1177" s="0"/>
      <c r="O1177" s="0"/>
      <c r="P1177" s="0"/>
      <c r="Q1177" s="0"/>
      <c r="R1177" s="0"/>
      <c r="S1177" s="0"/>
      <c r="T1177" s="0"/>
      <c r="U1177" s="0"/>
      <c r="V1177" s="0"/>
      <c r="AMI1177" s="0"/>
      <c r="AMJ1177" s="0"/>
    </row>
    <row r="1178" s="54" customFormat="true" ht="29.85" hidden="false" customHeight="false" outlineLevel="0" collapsed="false">
      <c r="A1178" s="63" t="s">
        <v>3209</v>
      </c>
      <c r="B1178" s="51" t="s">
        <v>3210</v>
      </c>
      <c r="C1178" s="51" t="s">
        <v>2828</v>
      </c>
      <c r="D1178" s="51" t="s">
        <v>34</v>
      </c>
      <c r="E1178" s="51" t="n">
        <v>110163</v>
      </c>
      <c r="F1178" s="51" t="n">
        <v>9</v>
      </c>
      <c r="G1178" s="51" t="n">
        <v>3853.5</v>
      </c>
      <c r="H1178" s="51" t="n">
        <f aca="false">G1178*F1178</f>
        <v>34681.5</v>
      </c>
      <c r="I1178" s="52" t="s">
        <v>3211</v>
      </c>
      <c r="J1178" s="53" t="n">
        <v>34681.5</v>
      </c>
      <c r="K1178" s="51" t="n">
        <f aca="false">H1178+H1179-J1178-J1179-J1180-J1181</f>
        <v>-53081.5</v>
      </c>
      <c r="L1178" s="51"/>
      <c r="AMI1178" s="12"/>
      <c r="AMJ1178" s="12"/>
    </row>
    <row r="1179" s="12" customFormat="true" ht="29.85" hidden="false" customHeight="false" outlineLevel="0" collapsed="false">
      <c r="A1179" s="63"/>
      <c r="B1179" s="11"/>
      <c r="C1179" s="11"/>
      <c r="D1179" s="11"/>
      <c r="E1179" s="11"/>
      <c r="F1179" s="51" t="n">
        <v>4</v>
      </c>
      <c r="G1179" s="51" t="n">
        <v>5000</v>
      </c>
      <c r="H1179" s="51" t="n">
        <f aca="false">(G1179*F1179)+600*4</f>
        <v>22400</v>
      </c>
      <c r="I1179" s="52" t="s">
        <v>3212</v>
      </c>
      <c r="J1179" s="53" t="n">
        <v>16000</v>
      </c>
      <c r="K1179" s="11" t="n">
        <v>0</v>
      </c>
      <c r="L1179" s="51"/>
    </row>
    <row r="1180" customFormat="false" ht="30.8" hidden="false" customHeight="false" outlineLevel="0" collapsed="false">
      <c r="A1180" s="63"/>
      <c r="B1180" s="11"/>
      <c r="C1180" s="11"/>
      <c r="D1180" s="11"/>
      <c r="E1180" s="11"/>
      <c r="F1180" s="11"/>
      <c r="G1180" s="11"/>
      <c r="H1180" s="11"/>
      <c r="I1180" s="52" t="s">
        <v>3213</v>
      </c>
      <c r="J1180" s="53" t="n">
        <v>34681.5</v>
      </c>
      <c r="K1180" s="11" t="n">
        <v>0</v>
      </c>
      <c r="L1180" s="51"/>
    </row>
    <row r="1181" customFormat="false" ht="30.8" hidden="false" customHeight="false" outlineLevel="0" collapsed="false">
      <c r="A1181" s="63"/>
      <c r="B1181" s="11"/>
      <c r="C1181" s="11"/>
      <c r="D1181" s="11"/>
      <c r="E1181" s="11"/>
      <c r="F1181" s="11"/>
      <c r="G1181" s="11"/>
      <c r="H1181" s="11"/>
      <c r="I1181" s="52" t="s">
        <v>3214</v>
      </c>
      <c r="J1181" s="53" t="n">
        <v>24800</v>
      </c>
      <c r="K1181" s="11" t="n">
        <v>0</v>
      </c>
      <c r="L1181" s="51"/>
    </row>
    <row r="1182" customFormat="false" ht="30.8" hidden="false" customHeight="false" outlineLevel="0" collapsed="false">
      <c r="A1182" s="1" t="s">
        <v>3215</v>
      </c>
      <c r="B1182" s="1" t="s">
        <v>3216</v>
      </c>
      <c r="C1182" s="1" t="s">
        <v>75</v>
      </c>
      <c r="D1182" s="1" t="s">
        <v>39</v>
      </c>
      <c r="E1182" s="1" t="n">
        <v>67920</v>
      </c>
      <c r="F1182" s="1" t="n">
        <f aca="false">D1182-C1182</f>
        <v>8</v>
      </c>
      <c r="G1182" s="22" t="n">
        <v>3853.5</v>
      </c>
      <c r="H1182" s="1" t="n">
        <f aca="false">G1182*F1182</f>
        <v>30828</v>
      </c>
      <c r="I1182" s="13" t="s">
        <v>3217</v>
      </c>
      <c r="J1182" s="14" t="n">
        <v>30828</v>
      </c>
      <c r="K1182" s="1" t="n">
        <f aca="false">H1182-J1182</f>
        <v>0</v>
      </c>
      <c r="L1182" s="0"/>
    </row>
    <row r="1183" customFormat="false" ht="30.8" hidden="false" customHeight="false" outlineLevel="0" collapsed="false">
      <c r="A1183" s="1" t="s">
        <v>3218</v>
      </c>
      <c r="B1183" s="1" t="s">
        <v>3219</v>
      </c>
      <c r="C1183" s="1" t="s">
        <v>51</v>
      </c>
      <c r="D1183" s="1" t="s">
        <v>14</v>
      </c>
      <c r="E1183" s="1" t="n">
        <v>9865</v>
      </c>
      <c r="F1183" s="1" t="n">
        <f aca="false">D1183-C1183</f>
        <v>2</v>
      </c>
      <c r="G1183" s="22" t="n">
        <v>3853.5</v>
      </c>
      <c r="H1183" s="1" t="n">
        <f aca="false">G1183*F1183</f>
        <v>7707</v>
      </c>
      <c r="I1183" s="13" t="s">
        <v>3220</v>
      </c>
      <c r="J1183" s="14" t="n">
        <v>7707</v>
      </c>
      <c r="K1183" s="1" t="n">
        <f aca="false">H1183-J1183</f>
        <v>0</v>
      </c>
      <c r="L1183" s="0"/>
    </row>
    <row r="1184" customFormat="false" ht="30.8" hidden="false" customHeight="false" outlineLevel="0" collapsed="false">
      <c r="A1184" s="22" t="s">
        <v>3221</v>
      </c>
      <c r="B1184" s="22" t="s">
        <v>3222</v>
      </c>
      <c r="C1184" s="22" t="s">
        <v>13</v>
      </c>
      <c r="D1184" s="22" t="s">
        <v>133</v>
      </c>
      <c r="E1184" s="22" t="n">
        <v>12215</v>
      </c>
      <c r="F1184" s="22" t="n">
        <f aca="false">D1184-C1184</f>
        <v>2</v>
      </c>
      <c r="G1184" s="22" t="n">
        <v>3853.5</v>
      </c>
      <c r="H1184" s="22" t="n">
        <f aca="false">G1184*F1184</f>
        <v>7707</v>
      </c>
      <c r="I1184" s="13" t="s">
        <v>3223</v>
      </c>
      <c r="J1184" s="14" t="n">
        <v>7707</v>
      </c>
      <c r="K1184" s="1" t="n">
        <f aca="false">H1184-J1184</f>
        <v>0</v>
      </c>
      <c r="L1184" s="0"/>
    </row>
    <row r="1185" s="69" customFormat="true" ht="30.8" hidden="false" customHeight="false" outlineLevel="0" collapsed="false">
      <c r="A1185" s="66" t="n">
        <v>205306880</v>
      </c>
      <c r="B1185" s="66"/>
      <c r="C1185" s="66"/>
      <c r="D1185" s="66"/>
      <c r="E1185" s="66"/>
      <c r="F1185" s="66"/>
      <c r="G1185" s="66"/>
      <c r="H1185" s="66" t="n">
        <v>0</v>
      </c>
      <c r="I1185" s="67" t="s">
        <v>3224</v>
      </c>
      <c r="J1185" s="68" t="n">
        <v>23121</v>
      </c>
      <c r="K1185" s="66" t="n">
        <f aca="false">H1185-J1185</f>
        <v>-23121</v>
      </c>
      <c r="L1185" s="66" t="s">
        <v>690</v>
      </c>
    </row>
    <row r="1186" customFormat="false" ht="30.8" hidden="false" customHeight="false" outlineLevel="0" collapsed="false">
      <c r="A1186" s="1" t="s">
        <v>3225</v>
      </c>
      <c r="B1186" s="1" t="s">
        <v>3226</v>
      </c>
      <c r="C1186" s="1" t="s">
        <v>51</v>
      </c>
      <c r="D1186" s="1" t="s">
        <v>14</v>
      </c>
      <c r="E1186" s="1" t="n">
        <v>13352.5</v>
      </c>
      <c r="F1186" s="1" t="n">
        <f aca="false">D1186-C1186</f>
        <v>2</v>
      </c>
      <c r="G1186" s="22" t="n">
        <v>3853.5</v>
      </c>
      <c r="H1186" s="1" t="n">
        <f aca="false">G1186*F1186</f>
        <v>7707</v>
      </c>
      <c r="I1186" s="13" t="s">
        <v>3227</v>
      </c>
      <c r="J1186" s="14" t="n">
        <v>7707</v>
      </c>
      <c r="K1186" s="1" t="n">
        <f aca="false">H1186-J1186</f>
        <v>0</v>
      </c>
      <c r="L1186" s="0"/>
    </row>
    <row r="1187" customFormat="false" ht="30.8" hidden="false" customHeight="false" outlineLevel="0" collapsed="false">
      <c r="A1187" s="1" t="s">
        <v>3228</v>
      </c>
      <c r="B1187" s="1" t="s">
        <v>3229</v>
      </c>
      <c r="C1187" s="1" t="s">
        <v>119</v>
      </c>
      <c r="D1187" s="1" t="s">
        <v>67</v>
      </c>
      <c r="E1187" s="1" t="n">
        <v>4932.5</v>
      </c>
      <c r="F1187" s="1" t="n">
        <f aca="false">D1187-C1187</f>
        <v>1</v>
      </c>
      <c r="G1187" s="22" t="n">
        <v>3853.5</v>
      </c>
      <c r="H1187" s="1" t="n">
        <f aca="false">G1187*F1187</f>
        <v>3853.5</v>
      </c>
      <c r="I1187" s="13" t="s">
        <v>3230</v>
      </c>
      <c r="J1187" s="14" t="n">
        <v>3853.5</v>
      </c>
      <c r="K1187" s="1" t="n">
        <f aca="false">H1187-J1187</f>
        <v>0</v>
      </c>
      <c r="L1187" s="0"/>
    </row>
    <row r="1188" customFormat="false" ht="15.9" hidden="false" customHeight="false" outlineLevel="0" collapsed="false">
      <c r="A1188" s="1" t="s">
        <v>3231</v>
      </c>
      <c r="B1188" s="1" t="s">
        <v>3232</v>
      </c>
      <c r="C1188" s="1" t="s">
        <v>51</v>
      </c>
      <c r="D1188" s="1" t="s">
        <v>14</v>
      </c>
      <c r="E1188" s="1" t="n">
        <v>9865</v>
      </c>
      <c r="F1188" s="1" t="n">
        <f aca="false">D1188-C1188</f>
        <v>2</v>
      </c>
      <c r="G1188" s="22" t="n">
        <v>3853.5</v>
      </c>
      <c r="H1188" s="1" t="n">
        <f aca="false">G1188*F1188</f>
        <v>7707</v>
      </c>
      <c r="I1188" s="13" t="s">
        <v>3233</v>
      </c>
      <c r="J1188" s="14" t="n">
        <v>7707</v>
      </c>
      <c r="K1188" s="1" t="n">
        <f aca="false">H1188-J1188</f>
        <v>0</v>
      </c>
      <c r="L1188" s="0"/>
    </row>
    <row r="1189" customFormat="false" ht="30.8" hidden="false" customHeight="false" outlineLevel="0" collapsed="false">
      <c r="A1189" s="1" t="s">
        <v>3234</v>
      </c>
      <c r="B1189" s="1" t="s">
        <v>3235</v>
      </c>
      <c r="C1189" s="1" t="s">
        <v>146</v>
      </c>
      <c r="D1189" s="1" t="s">
        <v>58</v>
      </c>
      <c r="E1189" s="1" t="n">
        <v>16980</v>
      </c>
      <c r="F1189" s="1" t="n">
        <f aca="false">D1189-C1189</f>
        <v>2</v>
      </c>
      <c r="G1189" s="22" t="n">
        <v>3853.5</v>
      </c>
      <c r="H1189" s="1" t="n">
        <f aca="false">G1189*F1189</f>
        <v>7707</v>
      </c>
      <c r="I1189" s="13" t="s">
        <v>3236</v>
      </c>
      <c r="J1189" s="14" t="n">
        <v>7707</v>
      </c>
      <c r="K1189" s="1" t="n">
        <f aca="false">H1189-J1189</f>
        <v>0</v>
      </c>
      <c r="L1189" s="0"/>
    </row>
    <row r="1190" s="12" customFormat="true" ht="29.85" hidden="false" customHeight="false" outlineLevel="0" collapsed="false">
      <c r="A1190" s="19" t="s">
        <v>3237</v>
      </c>
      <c r="B1190" s="11" t="s">
        <v>3238</v>
      </c>
      <c r="C1190" s="11" t="s">
        <v>43</v>
      </c>
      <c r="D1190" s="11" t="s">
        <v>47</v>
      </c>
      <c r="E1190" s="11" t="n">
        <v>24950</v>
      </c>
      <c r="F1190" s="11" t="n">
        <f aca="false">D1190-C1190</f>
        <v>2</v>
      </c>
      <c r="G1190" s="8" t="n">
        <f aca="false">3670*2</f>
        <v>7340</v>
      </c>
      <c r="H1190" s="11" t="n">
        <f aca="false">G1190*F1190</f>
        <v>14680</v>
      </c>
      <c r="I1190" s="9" t="s">
        <v>3239</v>
      </c>
      <c r="J1190" s="10" t="n">
        <v>7340</v>
      </c>
      <c r="K1190" s="11" t="n">
        <f aca="false">H1190-J1190-J1191</f>
        <v>0</v>
      </c>
      <c r="L1190" s="11"/>
    </row>
    <row r="1191" customFormat="false" ht="29.85" hidden="false" customHeight="false" outlineLevel="0" collapsed="false">
      <c r="A1191" s="19"/>
      <c r="B1191" s="11"/>
      <c r="C1191" s="11"/>
      <c r="D1191" s="11"/>
      <c r="E1191" s="11"/>
      <c r="F1191" s="11"/>
      <c r="G1191" s="8"/>
      <c r="H1191" s="11"/>
      <c r="I1191" s="20" t="s">
        <v>3240</v>
      </c>
      <c r="J1191" s="21" t="n">
        <v>7340</v>
      </c>
      <c r="K1191" s="11" t="n">
        <v>0</v>
      </c>
      <c r="L1191" s="11"/>
    </row>
    <row r="1192" customFormat="false" ht="30.8" hidden="false" customHeight="false" outlineLevel="0" collapsed="false">
      <c r="A1192" s="1" t="s">
        <v>3241</v>
      </c>
      <c r="B1192" s="1" t="s">
        <v>3242</v>
      </c>
      <c r="C1192" s="1" t="s">
        <v>86</v>
      </c>
      <c r="D1192" s="1" t="s">
        <v>207</v>
      </c>
      <c r="E1192" s="1" t="n">
        <v>10415</v>
      </c>
      <c r="F1192" s="1" t="n">
        <f aca="false">D1192-C1192</f>
        <v>2</v>
      </c>
      <c r="G1192" s="22" t="n">
        <v>3853.5</v>
      </c>
      <c r="H1192" s="1" t="n">
        <f aca="false">G1192*F1192</f>
        <v>7707</v>
      </c>
      <c r="I1192" s="13" t="s">
        <v>3243</v>
      </c>
      <c r="J1192" s="14" t="n">
        <v>7707</v>
      </c>
      <c r="K1192" s="1" t="n">
        <f aca="false">H1192-J1192</f>
        <v>0</v>
      </c>
      <c r="L1192" s="0"/>
    </row>
    <row r="1193" customFormat="false" ht="30.8" hidden="false" customHeight="false" outlineLevel="0" collapsed="false">
      <c r="A1193" s="1" t="s">
        <v>3244</v>
      </c>
      <c r="B1193" s="1" t="s">
        <v>3245</v>
      </c>
      <c r="C1193" s="1" t="s">
        <v>180</v>
      </c>
      <c r="D1193" s="1" t="s">
        <v>58</v>
      </c>
      <c r="E1193" s="1" t="n">
        <v>20028.75</v>
      </c>
      <c r="F1193" s="1" t="n">
        <f aca="false">D1193-C1193</f>
        <v>3</v>
      </c>
      <c r="G1193" s="22" t="n">
        <v>3853.5</v>
      </c>
      <c r="H1193" s="1" t="n">
        <f aca="false">G1193*F1193</f>
        <v>11560.5</v>
      </c>
      <c r="I1193" s="13" t="s">
        <v>3246</v>
      </c>
      <c r="J1193" s="14" t="n">
        <v>11560.5</v>
      </c>
      <c r="K1193" s="1" t="n">
        <f aca="false">H1193-J1193</f>
        <v>0</v>
      </c>
      <c r="L1193" s="0"/>
    </row>
    <row r="1194" s="18" customFormat="true" ht="29.85" hidden="false" customHeight="false" outlineLevel="0" collapsed="false">
      <c r="A1194" s="15" t="s">
        <v>3247</v>
      </c>
      <c r="B1194" s="15" t="s">
        <v>3248</v>
      </c>
      <c r="C1194" s="15" t="s">
        <v>63</v>
      </c>
      <c r="D1194" s="15" t="s">
        <v>93</v>
      </c>
      <c r="E1194" s="15" t="n">
        <v>47048.75</v>
      </c>
      <c r="F1194" s="15" t="n">
        <f aca="false">D1194-C1194</f>
        <v>7</v>
      </c>
      <c r="G1194" s="15" t="n">
        <v>3670</v>
      </c>
      <c r="H1194" s="15" t="n">
        <f aca="false">G1194*F1194</f>
        <v>25690</v>
      </c>
      <c r="I1194" s="16" t="s">
        <v>3249</v>
      </c>
      <c r="J1194" s="17" t="n">
        <v>25690</v>
      </c>
      <c r="K1194" s="15" t="n">
        <f aca="false">H1194-J1194</f>
        <v>0</v>
      </c>
    </row>
    <row r="1195" customFormat="false" ht="30.8" hidden="false" customHeight="false" outlineLevel="0" collapsed="false">
      <c r="A1195" s="1" t="s">
        <v>3250</v>
      </c>
      <c r="B1195" s="1" t="s">
        <v>3251</v>
      </c>
      <c r="C1195" s="1" t="s">
        <v>146</v>
      </c>
      <c r="D1195" s="1" t="s">
        <v>59</v>
      </c>
      <c r="E1195" s="1" t="n">
        <v>19730</v>
      </c>
      <c r="F1195" s="1" t="n">
        <f aca="false">D1195-C1195</f>
        <v>4</v>
      </c>
      <c r="G1195" s="22" t="n">
        <v>3853.5</v>
      </c>
      <c r="H1195" s="1" t="n">
        <f aca="false">G1195*F1195</f>
        <v>15414</v>
      </c>
      <c r="I1195" s="13" t="s">
        <v>3252</v>
      </c>
      <c r="J1195" s="14" t="n">
        <v>15414</v>
      </c>
      <c r="K1195" s="1" t="n">
        <f aca="false">H1195-J1195</f>
        <v>0</v>
      </c>
      <c r="L1195" s="0"/>
    </row>
    <row r="1196" customFormat="false" ht="30.8" hidden="false" customHeight="false" outlineLevel="0" collapsed="false">
      <c r="A1196" s="1" t="s">
        <v>3253</v>
      </c>
      <c r="B1196" s="1" t="s">
        <v>3254</v>
      </c>
      <c r="C1196" s="1" t="s">
        <v>39</v>
      </c>
      <c r="D1196" s="1" t="s">
        <v>207</v>
      </c>
      <c r="E1196" s="1" t="n">
        <v>24430</v>
      </c>
      <c r="F1196" s="1" t="n">
        <f aca="false">D1196-C1196</f>
        <v>4</v>
      </c>
      <c r="G1196" s="22" t="n">
        <v>3853.5</v>
      </c>
      <c r="H1196" s="1" t="n">
        <f aca="false">G1196*F1196</f>
        <v>15414</v>
      </c>
      <c r="I1196" s="13" t="s">
        <v>3255</v>
      </c>
      <c r="J1196" s="14" t="n">
        <v>15414</v>
      </c>
      <c r="K1196" s="1" t="n">
        <f aca="false">H1196-J1196</f>
        <v>0</v>
      </c>
      <c r="L1196" s="0"/>
    </row>
    <row r="1197" customFormat="false" ht="30.8" hidden="false" customHeight="false" outlineLevel="0" collapsed="false">
      <c r="A1197" s="1" t="s">
        <v>3256</v>
      </c>
      <c r="B1197" s="1" t="s">
        <v>3257</v>
      </c>
      <c r="C1197" s="1" t="s">
        <v>58</v>
      </c>
      <c r="D1197" s="1" t="s">
        <v>59</v>
      </c>
      <c r="E1197" s="1" t="n">
        <v>12215</v>
      </c>
      <c r="F1197" s="1" t="n">
        <f aca="false">D1197-C1197</f>
        <v>2</v>
      </c>
      <c r="G1197" s="22" t="n">
        <v>3853.5</v>
      </c>
      <c r="H1197" s="1" t="n">
        <f aca="false">G1197*F1197</f>
        <v>7707</v>
      </c>
      <c r="I1197" s="13" t="s">
        <v>3258</v>
      </c>
      <c r="J1197" s="14" t="n">
        <v>7707</v>
      </c>
      <c r="K1197" s="1" t="n">
        <f aca="false">H1197-J1197</f>
        <v>0</v>
      </c>
      <c r="L1197" s="0"/>
    </row>
    <row r="1198" customFormat="false" ht="15.9" hidden="false" customHeight="false" outlineLevel="0" collapsed="false">
      <c r="A1198" s="1" t="s">
        <v>3259</v>
      </c>
      <c r="B1198" s="1" t="s">
        <v>3260</v>
      </c>
      <c r="C1198" s="1" t="s">
        <v>39</v>
      </c>
      <c r="D1198" s="1" t="s">
        <v>13</v>
      </c>
      <c r="E1198" s="1" t="n">
        <v>6107.5</v>
      </c>
      <c r="F1198" s="1" t="n">
        <f aca="false">D1198-C1198</f>
        <v>1</v>
      </c>
      <c r="G1198" s="22" t="n">
        <v>3853.5</v>
      </c>
      <c r="H1198" s="1" t="n">
        <f aca="false">G1198*F1198</f>
        <v>3853.5</v>
      </c>
      <c r="I1198" s="13" t="s">
        <v>3261</v>
      </c>
      <c r="J1198" s="14" t="n">
        <v>3853.5</v>
      </c>
      <c r="K1198" s="1" t="n">
        <f aca="false">H1198-J1198</f>
        <v>0</v>
      </c>
      <c r="L1198" s="0"/>
    </row>
    <row r="1199" customFormat="false" ht="15.9" hidden="false" customHeight="false" outlineLevel="0" collapsed="false">
      <c r="A1199" s="1" t="s">
        <v>3262</v>
      </c>
      <c r="B1199" s="1" t="s">
        <v>3260</v>
      </c>
      <c r="C1199" s="1" t="s">
        <v>13</v>
      </c>
      <c r="D1199" s="1" t="s">
        <v>86</v>
      </c>
      <c r="E1199" s="1" t="n">
        <v>4932.5</v>
      </c>
      <c r="F1199" s="1" t="n">
        <f aca="false">D1199-C1199</f>
        <v>1</v>
      </c>
      <c r="G1199" s="22" t="n">
        <v>3853.5</v>
      </c>
      <c r="H1199" s="1" t="n">
        <f aca="false">G1199*F1199</f>
        <v>3853.5</v>
      </c>
      <c r="I1199" s="13" t="s">
        <v>3263</v>
      </c>
      <c r="J1199" s="14" t="n">
        <v>3853.5</v>
      </c>
      <c r="K1199" s="1" t="n">
        <f aca="false">H1199-J1199</f>
        <v>0</v>
      </c>
      <c r="L1199" s="0"/>
    </row>
    <row r="1200" customFormat="false" ht="15.9" hidden="false" customHeight="false" outlineLevel="0" collapsed="false">
      <c r="A1200" s="22" t="s">
        <v>3264</v>
      </c>
      <c r="B1200" s="22" t="s">
        <v>3265</v>
      </c>
      <c r="C1200" s="22" t="s">
        <v>43</v>
      </c>
      <c r="D1200" s="22" t="s">
        <v>47</v>
      </c>
      <c r="E1200" s="22" t="n">
        <v>13645</v>
      </c>
      <c r="F1200" s="22" t="n">
        <f aca="false">D1200-C1200</f>
        <v>2</v>
      </c>
      <c r="G1200" s="22" t="n">
        <v>5743.5</v>
      </c>
      <c r="H1200" s="22" t="n">
        <f aca="false">G1200*F1200</f>
        <v>11487</v>
      </c>
      <c r="I1200" s="13" t="s">
        <v>3266</v>
      </c>
      <c r="J1200" s="14" t="n">
        <v>11486.8</v>
      </c>
      <c r="K1200" s="1" t="n">
        <f aca="false">H1200-J1200</f>
        <v>0.200000000000728</v>
      </c>
      <c r="L1200" s="0"/>
    </row>
    <row r="1201" s="34" customFormat="true" ht="30.8" hidden="false" customHeight="false" outlineLevel="0" collapsed="false">
      <c r="A1201" s="1" t="s">
        <v>3267</v>
      </c>
      <c r="B1201" s="1" t="s">
        <v>3268</v>
      </c>
      <c r="C1201" s="1" t="s">
        <v>34</v>
      </c>
      <c r="D1201" s="1" t="s">
        <v>13</v>
      </c>
      <c r="E1201" s="1" t="n">
        <v>67920</v>
      </c>
      <c r="F1201" s="1" t="n">
        <f aca="false">D1201-C1201</f>
        <v>8</v>
      </c>
      <c r="G1201" s="22" t="n">
        <v>3853.5</v>
      </c>
      <c r="H1201" s="1" t="n">
        <f aca="false">G1201*F1201</f>
        <v>30828</v>
      </c>
      <c r="I1201" s="13" t="s">
        <v>3269</v>
      </c>
      <c r="J1201" s="14" t="n">
        <v>30828</v>
      </c>
      <c r="K1201" s="1" t="n">
        <f aca="false">H1201-J1201</f>
        <v>0</v>
      </c>
      <c r="L1201" s="1"/>
      <c r="M1201" s="0"/>
      <c r="N1201" s="0"/>
      <c r="O1201" s="0"/>
      <c r="P1201" s="0"/>
      <c r="Q1201" s="0"/>
      <c r="R1201" s="0"/>
      <c r="S1201" s="0"/>
      <c r="T1201" s="0"/>
      <c r="U1201" s="0"/>
      <c r="V1201" s="0"/>
      <c r="AMI1201" s="0"/>
      <c r="AMJ1201" s="0"/>
    </row>
    <row r="1202" s="12" customFormat="true" ht="29.85" hidden="false" customHeight="false" outlineLevel="0" collapsed="false">
      <c r="A1202" s="19" t="s">
        <v>3270</v>
      </c>
      <c r="B1202" s="11" t="s">
        <v>3271</v>
      </c>
      <c r="C1202" s="11" t="s">
        <v>20</v>
      </c>
      <c r="D1202" s="11" t="s">
        <v>146</v>
      </c>
      <c r="E1202" s="11" t="n">
        <v>11545</v>
      </c>
      <c r="F1202" s="11" t="n">
        <v>1</v>
      </c>
      <c r="G1202" s="8" t="n">
        <v>4693.5</v>
      </c>
      <c r="H1202" s="11" t="n">
        <f aca="false">G1202*F1202</f>
        <v>4693.5</v>
      </c>
      <c r="I1202" s="9" t="s">
        <v>3272</v>
      </c>
      <c r="J1202" s="10" t="n">
        <v>4693.5</v>
      </c>
      <c r="K1202" s="11" t="n">
        <f aca="false">H1202+H1203-J1202-J1203</f>
        <v>0</v>
      </c>
      <c r="L1202" s="11"/>
    </row>
    <row r="1203" s="12" customFormat="true" ht="29.85" hidden="false" customHeight="false" outlineLevel="0" collapsed="false">
      <c r="A1203" s="19"/>
      <c r="B1203" s="11"/>
      <c r="C1203" s="11"/>
      <c r="D1203" s="11"/>
      <c r="E1203" s="11"/>
      <c r="F1203" s="11" t="n">
        <v>1</v>
      </c>
      <c r="G1203" s="8" t="n">
        <v>4693.5</v>
      </c>
      <c r="H1203" s="11" t="n">
        <f aca="false">G1203*F1203</f>
        <v>4693.5</v>
      </c>
      <c r="I1203" s="9" t="s">
        <v>3273</v>
      </c>
      <c r="J1203" s="10" t="n">
        <v>4693.5</v>
      </c>
      <c r="K1203" s="11" t="n">
        <v>0</v>
      </c>
      <c r="L1203" s="11"/>
    </row>
    <row r="1204" customFormat="false" ht="30.8" hidden="false" customHeight="false" outlineLevel="0" collapsed="false">
      <c r="A1204" s="1" t="s">
        <v>3274</v>
      </c>
      <c r="B1204" s="1" t="s">
        <v>3275</v>
      </c>
      <c r="C1204" s="1" t="s">
        <v>24</v>
      </c>
      <c r="D1204" s="1" t="s">
        <v>19</v>
      </c>
      <c r="E1204" s="1" t="n">
        <v>15952.5</v>
      </c>
      <c r="F1204" s="1" t="n">
        <f aca="false">D1204-C1204</f>
        <v>3</v>
      </c>
      <c r="G1204" s="22" t="n">
        <v>3853.5</v>
      </c>
      <c r="H1204" s="1" t="n">
        <f aca="false">G1204*F1204</f>
        <v>11560.5</v>
      </c>
      <c r="I1204" s="13" t="s">
        <v>3276</v>
      </c>
      <c r="J1204" s="14" t="n">
        <v>11560.5</v>
      </c>
      <c r="K1204" s="1" t="n">
        <f aca="false">H1204-J1204</f>
        <v>0</v>
      </c>
      <c r="L1204" s="0"/>
    </row>
    <row r="1205" customFormat="false" ht="30.8" hidden="false" customHeight="false" outlineLevel="0" collapsed="false">
      <c r="A1205" s="1" t="s">
        <v>3277</v>
      </c>
      <c r="B1205" s="1" t="s">
        <v>3278</v>
      </c>
      <c r="C1205" s="1" t="s">
        <v>93</v>
      </c>
      <c r="D1205" s="1" t="s">
        <v>35</v>
      </c>
      <c r="E1205" s="1" t="n">
        <v>21847.5</v>
      </c>
      <c r="F1205" s="1" t="n">
        <f aca="false">D1205-C1205</f>
        <v>3</v>
      </c>
      <c r="G1205" s="22" t="n">
        <v>3853.5</v>
      </c>
      <c r="H1205" s="1" t="n">
        <f aca="false">G1205*F1205</f>
        <v>11560.5</v>
      </c>
      <c r="I1205" s="13" t="s">
        <v>3279</v>
      </c>
      <c r="J1205" s="14" t="n">
        <v>11560.5</v>
      </c>
      <c r="K1205" s="1" t="n">
        <f aca="false">H1205-J1205</f>
        <v>0</v>
      </c>
      <c r="L1205" s="0"/>
    </row>
    <row r="1206" customFormat="false" ht="30.8" hidden="false" customHeight="false" outlineLevel="0" collapsed="false">
      <c r="A1206" s="1" t="s">
        <v>3280</v>
      </c>
      <c r="B1206" s="1" t="s">
        <v>3281</v>
      </c>
      <c r="C1206" s="1" t="s">
        <v>86</v>
      </c>
      <c r="D1206" s="1" t="s">
        <v>133</v>
      </c>
      <c r="E1206" s="1" t="n">
        <v>5207.5</v>
      </c>
      <c r="F1206" s="1" t="n">
        <f aca="false">D1206-C1206</f>
        <v>1</v>
      </c>
      <c r="G1206" s="22" t="n">
        <v>3853.5</v>
      </c>
      <c r="H1206" s="1" t="n">
        <f aca="false">G1206*F1206</f>
        <v>3853.5</v>
      </c>
      <c r="I1206" s="13" t="s">
        <v>3282</v>
      </c>
      <c r="J1206" s="14" t="n">
        <v>3853.5</v>
      </c>
      <c r="K1206" s="1" t="n">
        <f aca="false">H1206-J1206</f>
        <v>0</v>
      </c>
      <c r="L1206" s="0"/>
    </row>
    <row r="1207" s="12" customFormat="true" ht="29.85" hidden="false" customHeight="false" outlineLevel="0" collapsed="false">
      <c r="A1207" s="19" t="s">
        <v>3283</v>
      </c>
      <c r="B1207" s="11" t="s">
        <v>3284</v>
      </c>
      <c r="C1207" s="11" t="s">
        <v>58</v>
      </c>
      <c r="D1207" s="11" t="s">
        <v>59</v>
      </c>
      <c r="E1207" s="11" t="n">
        <v>20280</v>
      </c>
      <c r="F1207" s="11" t="n">
        <f aca="false">D1207-C1207</f>
        <v>2</v>
      </c>
      <c r="G1207" s="8" t="n">
        <f aca="false">3853.5*2</f>
        <v>7707</v>
      </c>
      <c r="H1207" s="11" t="n">
        <f aca="false">G1207*F1207</f>
        <v>15414</v>
      </c>
      <c r="I1207" s="9" t="s">
        <v>3285</v>
      </c>
      <c r="J1207" s="10" t="n">
        <v>7707</v>
      </c>
      <c r="K1207" s="11" t="n">
        <f aca="false">H1207-J1207-J1208</f>
        <v>0</v>
      </c>
      <c r="L1207" s="11"/>
    </row>
    <row r="1208" customFormat="false" ht="29.85" hidden="false" customHeight="false" outlineLevel="0" collapsed="false">
      <c r="A1208" s="19"/>
      <c r="B1208" s="11"/>
      <c r="C1208" s="11"/>
      <c r="D1208" s="11"/>
      <c r="E1208" s="11"/>
      <c r="F1208" s="11"/>
      <c r="G1208" s="8"/>
      <c r="H1208" s="11"/>
      <c r="I1208" s="20" t="s">
        <v>3286</v>
      </c>
      <c r="J1208" s="21" t="n">
        <v>7707</v>
      </c>
      <c r="K1208" s="11" t="n">
        <v>0</v>
      </c>
      <c r="L1208" s="11"/>
    </row>
    <row r="1209" customFormat="false" ht="29.85" hidden="false" customHeight="false" outlineLevel="0" collapsed="false">
      <c r="A1209" s="1" t="s">
        <v>3287</v>
      </c>
      <c r="B1209" s="1" t="s">
        <v>3288</v>
      </c>
      <c r="C1209" s="1" t="s">
        <v>29</v>
      </c>
      <c r="D1209" s="1" t="s">
        <v>75</v>
      </c>
      <c r="E1209" s="1" t="n">
        <v>21270</v>
      </c>
      <c r="F1209" s="1" t="n">
        <f aca="false">D1209-C1209</f>
        <v>4</v>
      </c>
      <c r="G1209" s="22" t="n">
        <v>3853.5</v>
      </c>
      <c r="H1209" s="1" t="n">
        <f aca="false">G1209*F1209</f>
        <v>15414</v>
      </c>
      <c r="I1209" s="13" t="s">
        <v>3289</v>
      </c>
      <c r="J1209" s="14" t="n">
        <v>15414</v>
      </c>
      <c r="K1209" s="1" t="n">
        <f aca="false">H1209-J1209</f>
        <v>0</v>
      </c>
      <c r="L1209" s="0"/>
    </row>
    <row r="1210" customFormat="false" ht="15.9" hidden="false" customHeight="false" outlineLevel="0" collapsed="false">
      <c r="A1210" s="1" t="s">
        <v>3290</v>
      </c>
      <c r="B1210" s="1" t="s">
        <v>3291</v>
      </c>
      <c r="C1210" s="1" t="s">
        <v>20</v>
      </c>
      <c r="D1210" s="1" t="s">
        <v>58</v>
      </c>
      <c r="E1210" s="1" t="n">
        <v>19730</v>
      </c>
      <c r="F1210" s="1" t="n">
        <f aca="false">D1210-C1210</f>
        <v>4</v>
      </c>
      <c r="G1210" s="22" t="n">
        <v>3853.5</v>
      </c>
      <c r="H1210" s="1" t="n">
        <f aca="false">G1210*F1210</f>
        <v>15414</v>
      </c>
      <c r="I1210" s="13" t="s">
        <v>3292</v>
      </c>
      <c r="J1210" s="14" t="n">
        <v>15414</v>
      </c>
      <c r="K1210" s="1" t="n">
        <f aca="false">H1210-J1210</f>
        <v>0</v>
      </c>
      <c r="L1210" s="0"/>
    </row>
    <row r="1211" customFormat="false" ht="15.9" hidden="false" customHeight="false" outlineLevel="0" collapsed="false">
      <c r="A1211" s="1" t="s">
        <v>3293</v>
      </c>
      <c r="B1211" s="1" t="s">
        <v>3294</v>
      </c>
      <c r="C1211" s="1" t="s">
        <v>24</v>
      </c>
      <c r="D1211" s="1" t="s">
        <v>34</v>
      </c>
      <c r="E1211" s="1" t="n">
        <v>13807.5</v>
      </c>
      <c r="F1211" s="1" t="n">
        <f aca="false">D1211-C1211</f>
        <v>2</v>
      </c>
      <c r="G1211" s="22" t="n">
        <v>3853.5</v>
      </c>
      <c r="H1211" s="1" t="n">
        <f aca="false">G1211*F1211</f>
        <v>7707</v>
      </c>
      <c r="I1211" s="13" t="s">
        <v>3295</v>
      </c>
      <c r="J1211" s="14" t="n">
        <v>7707</v>
      </c>
      <c r="K1211" s="1" t="n">
        <f aca="false">H1211-J1211</f>
        <v>0</v>
      </c>
      <c r="L1211" s="0"/>
    </row>
    <row r="1212" customFormat="false" ht="15.9" hidden="false" customHeight="false" outlineLevel="0" collapsed="false">
      <c r="A1212" s="1" t="s">
        <v>3296</v>
      </c>
      <c r="B1212" s="1" t="s">
        <v>3297</v>
      </c>
      <c r="C1212" s="1" t="s">
        <v>119</v>
      </c>
      <c r="D1212" s="1" t="s">
        <v>112</v>
      </c>
      <c r="E1212" s="1" t="n">
        <v>46867.5</v>
      </c>
      <c r="F1212" s="1" t="n">
        <f aca="false">D1212-C1212</f>
        <v>9</v>
      </c>
      <c r="G1212" s="22" t="n">
        <v>3853.5</v>
      </c>
      <c r="H1212" s="1" t="n">
        <f aca="false">G1212*F1212</f>
        <v>34681.5</v>
      </c>
      <c r="I1212" s="13" t="s">
        <v>3298</v>
      </c>
      <c r="J1212" s="14" t="n">
        <v>34681.5</v>
      </c>
      <c r="K1212" s="1" t="n">
        <f aca="false">H1212-J1212</f>
        <v>0</v>
      </c>
      <c r="L1212" s="0"/>
    </row>
    <row r="1213" customFormat="false" ht="30.8" hidden="false" customHeight="false" outlineLevel="0" collapsed="false">
      <c r="A1213" s="1" t="s">
        <v>3299</v>
      </c>
      <c r="B1213" s="1" t="s">
        <v>3300</v>
      </c>
      <c r="C1213" s="1" t="s">
        <v>133</v>
      </c>
      <c r="D1213" s="1" t="s">
        <v>112</v>
      </c>
      <c r="E1213" s="1" t="n">
        <v>20711.25</v>
      </c>
      <c r="F1213" s="1" t="n">
        <f aca="false">D1213-C1213</f>
        <v>3</v>
      </c>
      <c r="G1213" s="22" t="n">
        <v>3853.5</v>
      </c>
      <c r="H1213" s="1" t="n">
        <f aca="false">G1213*F1213</f>
        <v>11560.5</v>
      </c>
      <c r="I1213" s="13" t="s">
        <v>3301</v>
      </c>
      <c r="J1213" s="14" t="n">
        <v>11560.5</v>
      </c>
      <c r="K1213" s="1" t="n">
        <f aca="false">H1213-J1213</f>
        <v>0</v>
      </c>
      <c r="L1213" s="0"/>
    </row>
    <row r="1214" customFormat="false" ht="30.8" hidden="false" customHeight="false" outlineLevel="0" collapsed="false">
      <c r="A1214" s="1" t="s">
        <v>3302</v>
      </c>
      <c r="B1214" s="1" t="s">
        <v>3303</v>
      </c>
      <c r="C1214" s="1" t="s">
        <v>146</v>
      </c>
      <c r="D1214" s="1" t="s">
        <v>58</v>
      </c>
      <c r="E1214" s="1" t="n">
        <v>9865</v>
      </c>
      <c r="F1214" s="1" t="n">
        <f aca="false">D1214-C1214</f>
        <v>2</v>
      </c>
      <c r="G1214" s="22" t="n">
        <v>3853.5</v>
      </c>
      <c r="H1214" s="1" t="n">
        <f aca="false">G1214*F1214</f>
        <v>7707</v>
      </c>
      <c r="I1214" s="13" t="s">
        <v>3304</v>
      </c>
      <c r="J1214" s="14" t="n">
        <v>7707</v>
      </c>
      <c r="K1214" s="1" t="n">
        <f aca="false">H1214-J1214</f>
        <v>0</v>
      </c>
      <c r="L1214" s="0"/>
    </row>
    <row r="1215" customFormat="false" ht="30.8" hidden="false" customHeight="false" outlineLevel="0" collapsed="false">
      <c r="A1215" s="1" t="s">
        <v>3305</v>
      </c>
      <c r="B1215" s="1" t="s">
        <v>3306</v>
      </c>
      <c r="C1215" s="1" t="s">
        <v>29</v>
      </c>
      <c r="D1215" s="1" t="s">
        <v>24</v>
      </c>
      <c r="E1215" s="1" t="n">
        <v>16777.5</v>
      </c>
      <c r="F1215" s="1" t="n">
        <f aca="false">D1215-C1215</f>
        <v>3</v>
      </c>
      <c r="G1215" s="22" t="n">
        <v>3853.5</v>
      </c>
      <c r="H1215" s="1" t="n">
        <f aca="false">G1215*F1215</f>
        <v>11560.5</v>
      </c>
      <c r="I1215" s="13" t="s">
        <v>3307</v>
      </c>
      <c r="J1215" s="14" t="n">
        <v>11560.5</v>
      </c>
      <c r="K1215" s="1" t="n">
        <f aca="false">H1215-J1215</f>
        <v>0</v>
      </c>
      <c r="L1215" s="0"/>
    </row>
    <row r="1216" s="39" customFormat="true" ht="29.85" hidden="false" customHeight="false" outlineLevel="0" collapsed="false">
      <c r="A1216" s="36" t="s">
        <v>3308</v>
      </c>
      <c r="B1216" s="36" t="s">
        <v>3309</v>
      </c>
      <c r="C1216" s="36" t="s">
        <v>86</v>
      </c>
      <c r="D1216" s="36" t="s">
        <v>207</v>
      </c>
      <c r="E1216" s="36" t="n">
        <v>9865</v>
      </c>
      <c r="F1216" s="36" t="n">
        <f aca="false">D1216-C1216</f>
        <v>2</v>
      </c>
      <c r="G1216" s="36" t="n">
        <v>3853.5</v>
      </c>
      <c r="H1216" s="36" t="n">
        <f aca="false">G1216*F1216</f>
        <v>7707</v>
      </c>
      <c r="I1216" s="37" t="s">
        <v>3310</v>
      </c>
      <c r="J1216" s="38" t="n">
        <v>13450.4</v>
      </c>
      <c r="K1216" s="36" t="n">
        <f aca="false">H1216-J1216</f>
        <v>-5743.4</v>
      </c>
    </row>
    <row r="1217" s="62" customFormat="true" ht="15" hidden="false" customHeight="false" outlineLevel="0" collapsed="false">
      <c r="A1217" s="59" t="s">
        <v>3311</v>
      </c>
      <c r="B1217" s="59" t="s">
        <v>3309</v>
      </c>
      <c r="C1217" s="59" t="s">
        <v>133</v>
      </c>
      <c r="D1217" s="59" t="s">
        <v>207</v>
      </c>
      <c r="E1217" s="59" t="n">
        <v>6822.5</v>
      </c>
      <c r="F1217" s="59" t="n">
        <f aca="false">D1217-C1217</f>
        <v>1</v>
      </c>
      <c r="G1217" s="59" t="n">
        <v>5743.5</v>
      </c>
      <c r="H1217" s="59" t="n">
        <f aca="false">G1217*F1217</f>
        <v>5743.5</v>
      </c>
      <c r="I1217" s="60"/>
      <c r="J1217" s="61" t="n">
        <v>0</v>
      </c>
      <c r="K1217" s="1" t="n">
        <f aca="false">H1217-J1217</f>
        <v>5743.5</v>
      </c>
      <c r="L1217" s="72"/>
      <c r="AMI1217" s="0"/>
      <c r="AMJ1217" s="0"/>
    </row>
    <row r="1218" customFormat="false" ht="30.8" hidden="false" customHeight="false" outlineLevel="0" collapsed="false">
      <c r="A1218" s="1" t="s">
        <v>3312</v>
      </c>
      <c r="B1218" s="1" t="s">
        <v>3309</v>
      </c>
      <c r="C1218" s="1" t="s">
        <v>207</v>
      </c>
      <c r="D1218" s="1" t="s">
        <v>51</v>
      </c>
      <c r="E1218" s="1" t="n">
        <v>4932.5</v>
      </c>
      <c r="F1218" s="1" t="n">
        <f aca="false">D1218-C1218</f>
        <v>1</v>
      </c>
      <c r="G1218" s="22" t="n">
        <v>3853.5</v>
      </c>
      <c r="H1218" s="1" t="n">
        <f aca="false">G1218*F1218</f>
        <v>3853.5</v>
      </c>
      <c r="I1218" s="13" t="s">
        <v>3313</v>
      </c>
      <c r="J1218" s="14" t="n">
        <v>3853.5</v>
      </c>
      <c r="K1218" s="1" t="n">
        <f aca="false">H1218-J1218</f>
        <v>0</v>
      </c>
      <c r="L1218" s="0"/>
    </row>
    <row r="1219" customFormat="false" ht="30.8" hidden="false" customHeight="false" outlineLevel="0" collapsed="false">
      <c r="A1219" s="1" t="s">
        <v>3314</v>
      </c>
      <c r="B1219" s="1" t="s">
        <v>3315</v>
      </c>
      <c r="C1219" s="1" t="s">
        <v>180</v>
      </c>
      <c r="D1219" s="1" t="s">
        <v>150</v>
      </c>
      <c r="E1219" s="1" t="n">
        <v>16980</v>
      </c>
      <c r="F1219" s="1" t="n">
        <f aca="false">D1219-C1219</f>
        <v>2</v>
      </c>
      <c r="G1219" s="22" t="n">
        <v>3853.5</v>
      </c>
      <c r="H1219" s="1" t="n">
        <f aca="false">G1219*F1219</f>
        <v>7707</v>
      </c>
      <c r="I1219" s="13" t="s">
        <v>3316</v>
      </c>
      <c r="J1219" s="14" t="n">
        <v>7707</v>
      </c>
      <c r="K1219" s="1" t="n">
        <f aca="false">H1219-J1219</f>
        <v>0</v>
      </c>
      <c r="L1219" s="0"/>
    </row>
    <row r="1220" customFormat="false" ht="15.9" hidden="false" customHeight="false" outlineLevel="0" collapsed="false">
      <c r="A1220" s="1" t="s">
        <v>3317</v>
      </c>
      <c r="B1220" s="1" t="s">
        <v>3318</v>
      </c>
      <c r="C1220" s="1" t="s">
        <v>74</v>
      </c>
      <c r="D1220" s="1" t="s">
        <v>34</v>
      </c>
      <c r="E1220" s="1" t="n">
        <v>14797.5</v>
      </c>
      <c r="F1220" s="1" t="n">
        <f aca="false">D1220-C1220</f>
        <v>3</v>
      </c>
      <c r="G1220" s="22" t="n">
        <v>3853.5</v>
      </c>
      <c r="H1220" s="1" t="n">
        <f aca="false">G1220*F1220</f>
        <v>11560.5</v>
      </c>
      <c r="I1220" s="13" t="s">
        <v>3319</v>
      </c>
      <c r="J1220" s="14" t="n">
        <v>11560.5</v>
      </c>
      <c r="K1220" s="1" t="n">
        <f aca="false">H1220-J1220</f>
        <v>0</v>
      </c>
      <c r="L1220" s="0"/>
    </row>
    <row r="1221" customFormat="false" ht="30.8" hidden="false" customHeight="false" outlineLevel="0" collapsed="false">
      <c r="A1221" s="1" t="s">
        <v>3320</v>
      </c>
      <c r="B1221" s="1" t="s">
        <v>3321</v>
      </c>
      <c r="C1221" s="1" t="s">
        <v>14</v>
      </c>
      <c r="D1221" s="1" t="s">
        <v>146</v>
      </c>
      <c r="E1221" s="1" t="n">
        <v>18322.5</v>
      </c>
      <c r="F1221" s="1" t="n">
        <f aca="false">D1221-C1221</f>
        <v>3</v>
      </c>
      <c r="G1221" s="22" t="n">
        <v>3853.5</v>
      </c>
      <c r="H1221" s="1" t="n">
        <f aca="false">G1221*F1221</f>
        <v>11560.5</v>
      </c>
      <c r="I1221" s="13" t="s">
        <v>3322</v>
      </c>
      <c r="J1221" s="14" t="n">
        <v>11560.5</v>
      </c>
      <c r="K1221" s="1" t="n">
        <f aca="false">H1221-J1221</f>
        <v>0</v>
      </c>
      <c r="L1221" s="0"/>
    </row>
    <row r="1222" s="18" customFormat="true" ht="29.85" hidden="false" customHeight="false" outlineLevel="0" collapsed="false">
      <c r="A1222" s="15" t="s">
        <v>3323</v>
      </c>
      <c r="B1222" s="15" t="s">
        <v>3324</v>
      </c>
      <c r="C1222" s="15" t="s">
        <v>63</v>
      </c>
      <c r="D1222" s="15" t="s">
        <v>34</v>
      </c>
      <c r="E1222" s="15" t="n">
        <v>23700</v>
      </c>
      <c r="F1222" s="15" t="n">
        <f aca="false">D1222-C1222</f>
        <v>4</v>
      </c>
      <c r="G1222" s="15" t="n">
        <v>3670</v>
      </c>
      <c r="H1222" s="15" t="n">
        <f aca="false">G1222*F1222</f>
        <v>14680</v>
      </c>
      <c r="I1222" s="16" t="s">
        <v>3325</v>
      </c>
      <c r="J1222" s="17" t="n">
        <v>14680</v>
      </c>
      <c r="K1222" s="15" t="n">
        <f aca="false">H1222-J1222</f>
        <v>0</v>
      </c>
    </row>
    <row r="1223" customFormat="false" ht="30.8" hidden="false" customHeight="false" outlineLevel="0" collapsed="false">
      <c r="A1223" s="1" t="s">
        <v>3326</v>
      </c>
      <c r="B1223" s="1" t="s">
        <v>3327</v>
      </c>
      <c r="C1223" s="1" t="s">
        <v>58</v>
      </c>
      <c r="D1223" s="1" t="s">
        <v>59</v>
      </c>
      <c r="E1223" s="1" t="n">
        <v>14565</v>
      </c>
      <c r="F1223" s="1" t="n">
        <f aca="false">D1223-C1223</f>
        <v>2</v>
      </c>
      <c r="G1223" s="22" t="n">
        <v>3853.5</v>
      </c>
      <c r="H1223" s="1" t="n">
        <f aca="false">G1223*F1223</f>
        <v>7707</v>
      </c>
      <c r="I1223" s="13" t="s">
        <v>3328</v>
      </c>
      <c r="J1223" s="14" t="n">
        <v>7707</v>
      </c>
      <c r="K1223" s="1" t="n">
        <f aca="false">H1223-J1223</f>
        <v>0</v>
      </c>
      <c r="L1223" s="0"/>
    </row>
    <row r="1224" s="18" customFormat="true" ht="29.85" hidden="false" customHeight="false" outlineLevel="0" collapsed="false">
      <c r="A1224" s="64" t="s">
        <v>3329</v>
      </c>
      <c r="B1224" s="15" t="s">
        <v>3330</v>
      </c>
      <c r="C1224" s="15" t="s">
        <v>14</v>
      </c>
      <c r="D1224" s="15" t="s">
        <v>59</v>
      </c>
      <c r="E1224" s="15" t="n">
        <v>99750</v>
      </c>
      <c r="F1224" s="15" t="n">
        <f aca="false">D1224-C1224</f>
        <v>7</v>
      </c>
      <c r="G1224" s="15" t="n">
        <v>3670</v>
      </c>
      <c r="H1224" s="15" t="n">
        <f aca="false">(G1224*F1224)*3</f>
        <v>77070</v>
      </c>
      <c r="I1224" s="16" t="s">
        <v>3331</v>
      </c>
      <c r="J1224" s="17" t="n">
        <v>25690</v>
      </c>
      <c r="K1224" s="15" t="n">
        <f aca="false">H1224-J1224-J1225-J1226</f>
        <v>0</v>
      </c>
      <c r="L1224" s="15"/>
    </row>
    <row r="1225" s="18" customFormat="true" ht="29.85" hidden="false" customHeight="false" outlineLevel="0" collapsed="false">
      <c r="A1225" s="64"/>
      <c r="B1225" s="15"/>
      <c r="C1225" s="15"/>
      <c r="D1225" s="15"/>
      <c r="E1225" s="15"/>
      <c r="F1225" s="15"/>
      <c r="G1225" s="15"/>
      <c r="H1225" s="15"/>
      <c r="I1225" s="16" t="s">
        <v>3332</v>
      </c>
      <c r="J1225" s="17" t="n">
        <v>25690</v>
      </c>
      <c r="K1225" s="15" t="n">
        <v>0</v>
      </c>
      <c r="L1225" s="15"/>
    </row>
    <row r="1226" s="18" customFormat="true" ht="29.85" hidden="false" customHeight="false" outlineLevel="0" collapsed="false">
      <c r="A1226" s="64"/>
      <c r="B1226" s="15"/>
      <c r="C1226" s="15"/>
      <c r="D1226" s="15"/>
      <c r="E1226" s="15"/>
      <c r="F1226" s="15"/>
      <c r="G1226" s="15"/>
      <c r="H1226" s="15"/>
      <c r="I1226" s="16" t="s">
        <v>3333</v>
      </c>
      <c r="J1226" s="17" t="n">
        <v>25690</v>
      </c>
      <c r="K1226" s="15" t="n">
        <v>0</v>
      </c>
      <c r="L1226" s="15"/>
    </row>
    <row r="1227" customFormat="false" ht="29.85" hidden="false" customHeight="false" outlineLevel="0" collapsed="false">
      <c r="A1227" s="15" t="s">
        <v>3334</v>
      </c>
      <c r="B1227" s="15" t="s">
        <v>3335</v>
      </c>
      <c r="C1227" s="15" t="s">
        <v>75</v>
      </c>
      <c r="D1227" s="15" t="s">
        <v>35</v>
      </c>
      <c r="E1227" s="15" t="n">
        <v>33250</v>
      </c>
      <c r="F1227" s="15" t="n">
        <f aca="false">D1227-C1227</f>
        <v>7</v>
      </c>
      <c r="G1227" s="15" t="n">
        <v>3670</v>
      </c>
      <c r="H1227" s="15" t="n">
        <f aca="false">G1227*F1227</f>
        <v>25690</v>
      </c>
      <c r="I1227" s="16" t="s">
        <v>3336</v>
      </c>
      <c r="J1227" s="17" t="n">
        <v>25690</v>
      </c>
      <c r="K1227" s="15" t="n">
        <f aca="false">H1227-J1227</f>
        <v>0</v>
      </c>
      <c r="L1227" s="0"/>
    </row>
    <row r="1228" customFormat="false" ht="30.8" hidden="false" customHeight="false" outlineLevel="0" collapsed="false">
      <c r="A1228" s="22" t="s">
        <v>3337</v>
      </c>
      <c r="B1228" s="22" t="s">
        <v>3338</v>
      </c>
      <c r="C1228" s="22" t="s">
        <v>82</v>
      </c>
      <c r="D1228" s="22" t="s">
        <v>67</v>
      </c>
      <c r="E1228" s="22" t="n">
        <v>14797.5</v>
      </c>
      <c r="F1228" s="22" t="n">
        <f aca="false">D1228-C1228</f>
        <v>3</v>
      </c>
      <c r="G1228" s="22" t="n">
        <v>3853.5</v>
      </c>
      <c r="H1228" s="22" t="n">
        <f aca="false">G1228*F1228</f>
        <v>11560.5</v>
      </c>
      <c r="I1228" s="13" t="s">
        <v>3339</v>
      </c>
      <c r="J1228" s="14" t="n">
        <v>11560.5</v>
      </c>
      <c r="K1228" s="1" t="n">
        <f aca="false">H1228-J1228</f>
        <v>0</v>
      </c>
      <c r="L1228" s="0"/>
    </row>
    <row r="1229" customFormat="false" ht="30.8" hidden="false" customHeight="false" outlineLevel="0" collapsed="false">
      <c r="A1229" s="22" t="s">
        <v>3340</v>
      </c>
      <c r="B1229" s="22" t="s">
        <v>3338</v>
      </c>
      <c r="C1229" s="22" t="s">
        <v>39</v>
      </c>
      <c r="D1229" s="22" t="s">
        <v>13</v>
      </c>
      <c r="E1229" s="22" t="n">
        <v>6107.5</v>
      </c>
      <c r="F1229" s="22" t="n">
        <f aca="false">D1229-C1229</f>
        <v>1</v>
      </c>
      <c r="G1229" s="22" t="n">
        <v>3853.5</v>
      </c>
      <c r="H1229" s="22" t="n">
        <f aca="false">G1229*F1229</f>
        <v>3853.5</v>
      </c>
      <c r="I1229" s="13" t="s">
        <v>3341</v>
      </c>
      <c r="J1229" s="14" t="n">
        <v>3853.5</v>
      </c>
      <c r="K1229" s="1" t="n">
        <f aca="false">H1229-J1229</f>
        <v>0</v>
      </c>
      <c r="L1229" s="0"/>
    </row>
    <row r="1230" customFormat="false" ht="30.8" hidden="false" customHeight="false" outlineLevel="0" collapsed="false">
      <c r="A1230" s="1" t="s">
        <v>3342</v>
      </c>
      <c r="B1230" s="1" t="s">
        <v>3343</v>
      </c>
      <c r="C1230" s="1" t="s">
        <v>142</v>
      </c>
      <c r="D1230" s="1" t="s">
        <v>63</v>
      </c>
      <c r="E1230" s="1" t="n">
        <v>9865</v>
      </c>
      <c r="F1230" s="1" t="n">
        <f aca="false">D1230-C1230</f>
        <v>2</v>
      </c>
      <c r="G1230" s="22" t="n">
        <v>3853.5</v>
      </c>
      <c r="H1230" s="1" t="n">
        <f aca="false">G1230*F1230</f>
        <v>7707</v>
      </c>
      <c r="I1230" s="13" t="s">
        <v>3344</v>
      </c>
      <c r="J1230" s="14" t="n">
        <v>7707</v>
      </c>
      <c r="K1230" s="1" t="n">
        <f aca="false">H1230-J1230</f>
        <v>0</v>
      </c>
      <c r="L1230" s="0"/>
    </row>
    <row r="1231" customFormat="false" ht="30.8" hidden="false" customHeight="false" outlineLevel="0" collapsed="false">
      <c r="A1231" s="1" t="s">
        <v>3345</v>
      </c>
      <c r="B1231" s="1" t="s">
        <v>3343</v>
      </c>
      <c r="C1231" s="1" t="s">
        <v>63</v>
      </c>
      <c r="D1231" s="1" t="s">
        <v>24</v>
      </c>
      <c r="E1231" s="1" t="n">
        <v>9865</v>
      </c>
      <c r="F1231" s="1" t="n">
        <f aca="false">D1231-C1231</f>
        <v>2</v>
      </c>
      <c r="G1231" s="22" t="n">
        <v>3853.5</v>
      </c>
      <c r="H1231" s="1" t="n">
        <f aca="false">G1231*F1231</f>
        <v>7707</v>
      </c>
      <c r="I1231" s="13" t="s">
        <v>3346</v>
      </c>
      <c r="J1231" s="14" t="n">
        <v>7707</v>
      </c>
      <c r="K1231" s="1" t="n">
        <f aca="false">H1231-J1231</f>
        <v>0</v>
      </c>
      <c r="L1231" s="0"/>
    </row>
    <row r="1232" customFormat="false" ht="30.8" hidden="false" customHeight="false" outlineLevel="0" collapsed="false">
      <c r="A1232" s="1" t="s">
        <v>3347</v>
      </c>
      <c r="B1232" s="1" t="s">
        <v>3348</v>
      </c>
      <c r="C1232" s="1" t="s">
        <v>82</v>
      </c>
      <c r="D1232" s="1" t="s">
        <v>119</v>
      </c>
      <c r="E1232" s="1" t="n">
        <v>11545</v>
      </c>
      <c r="F1232" s="1" t="n">
        <f aca="false">D1232-C1232</f>
        <v>2</v>
      </c>
      <c r="G1232" s="22" t="n">
        <v>4693.5</v>
      </c>
      <c r="H1232" s="1" t="n">
        <f aca="false">G1232*F1232</f>
        <v>9387</v>
      </c>
      <c r="I1232" s="13" t="s">
        <v>3349</v>
      </c>
      <c r="J1232" s="14" t="n">
        <v>9387</v>
      </c>
      <c r="K1232" s="1" t="n">
        <f aca="false">H1232-J1232</f>
        <v>0</v>
      </c>
      <c r="L1232" s="0"/>
    </row>
    <row r="1233" customFormat="false" ht="30.8" hidden="false" customHeight="false" outlineLevel="0" collapsed="false">
      <c r="A1233" s="1" t="s">
        <v>3350</v>
      </c>
      <c r="B1233" s="1" t="s">
        <v>3351</v>
      </c>
      <c r="C1233" s="1" t="s">
        <v>24</v>
      </c>
      <c r="D1233" s="1" t="s">
        <v>19</v>
      </c>
      <c r="E1233" s="1" t="n">
        <v>16447.5</v>
      </c>
      <c r="F1233" s="1" t="n">
        <f aca="false">D1233-C1233</f>
        <v>3</v>
      </c>
      <c r="G1233" s="22" t="n">
        <v>3853.5</v>
      </c>
      <c r="H1233" s="1" t="n">
        <f aca="false">G1233*F1233</f>
        <v>11560.5</v>
      </c>
      <c r="I1233" s="13" t="s">
        <v>3352</v>
      </c>
      <c r="J1233" s="14" t="n">
        <v>11560.5</v>
      </c>
      <c r="K1233" s="1" t="n">
        <f aca="false">H1233-J1233</f>
        <v>0</v>
      </c>
      <c r="L1233" s="0"/>
    </row>
    <row r="1234" customFormat="false" ht="30.8" hidden="false" customHeight="false" outlineLevel="0" collapsed="false">
      <c r="A1234" s="1" t="s">
        <v>3353</v>
      </c>
      <c r="B1234" s="1" t="s">
        <v>3354</v>
      </c>
      <c r="C1234" s="1" t="s">
        <v>47</v>
      </c>
      <c r="D1234" s="1" t="s">
        <v>74</v>
      </c>
      <c r="E1234" s="1" t="n">
        <v>26705</v>
      </c>
      <c r="F1234" s="1" t="n">
        <f aca="false">D1234-C1234</f>
        <v>4</v>
      </c>
      <c r="G1234" s="22" t="n">
        <v>3853.5</v>
      </c>
      <c r="H1234" s="1" t="n">
        <f aca="false">G1234*F1234</f>
        <v>15414</v>
      </c>
      <c r="I1234" s="13" t="s">
        <v>3355</v>
      </c>
      <c r="J1234" s="14" t="n">
        <v>15414</v>
      </c>
      <c r="K1234" s="1" t="n">
        <f aca="false">H1234-J1234</f>
        <v>0</v>
      </c>
      <c r="L1234" s="0"/>
    </row>
    <row r="1235" customFormat="false" ht="30.8" hidden="false" customHeight="false" outlineLevel="0" collapsed="false">
      <c r="A1235" s="1" t="s">
        <v>3356</v>
      </c>
      <c r="B1235" s="1" t="s">
        <v>3357</v>
      </c>
      <c r="C1235" s="1" t="s">
        <v>43</v>
      </c>
      <c r="D1235" s="1" t="s">
        <v>47</v>
      </c>
      <c r="E1235" s="1" t="n">
        <v>14945</v>
      </c>
      <c r="F1235" s="1" t="n">
        <f aca="false">D1235-C1235</f>
        <v>2</v>
      </c>
      <c r="G1235" s="22" t="n">
        <v>3853.5</v>
      </c>
      <c r="H1235" s="1" t="n">
        <f aca="false">G1235*F1235</f>
        <v>7707</v>
      </c>
      <c r="I1235" s="13" t="s">
        <v>3358</v>
      </c>
      <c r="J1235" s="14" t="n">
        <v>7707</v>
      </c>
      <c r="K1235" s="1" t="n">
        <f aca="false">H1235-J1235</f>
        <v>0</v>
      </c>
      <c r="L1235" s="0"/>
    </row>
    <row r="1236" customFormat="false" ht="30.8" hidden="false" customHeight="false" outlineLevel="0" collapsed="false">
      <c r="A1236" s="1" t="s">
        <v>3359</v>
      </c>
      <c r="B1236" s="1" t="s">
        <v>3360</v>
      </c>
      <c r="C1236" s="1" t="s">
        <v>150</v>
      </c>
      <c r="D1236" s="1" t="s">
        <v>232</v>
      </c>
      <c r="E1236" s="1" t="n">
        <v>12215</v>
      </c>
      <c r="F1236" s="1" t="n">
        <f aca="false">D1236-C1236</f>
        <v>2</v>
      </c>
      <c r="G1236" s="22" t="n">
        <v>3853.5</v>
      </c>
      <c r="H1236" s="1" t="n">
        <f aca="false">G1236*F1236</f>
        <v>7707</v>
      </c>
      <c r="I1236" s="13" t="s">
        <v>3361</v>
      </c>
      <c r="J1236" s="14" t="n">
        <v>7707</v>
      </c>
      <c r="K1236" s="1" t="n">
        <f aca="false">H1236-J1236</f>
        <v>0</v>
      </c>
      <c r="L1236" s="0"/>
    </row>
    <row r="1237" customFormat="false" ht="15.9" hidden="false" customHeight="false" outlineLevel="0" collapsed="false">
      <c r="A1237" s="1" t="s">
        <v>3362</v>
      </c>
      <c r="B1237" s="1" t="s">
        <v>3363</v>
      </c>
      <c r="C1237" s="1" t="s">
        <v>93</v>
      </c>
      <c r="D1237" s="1" t="s">
        <v>86</v>
      </c>
      <c r="E1237" s="1" t="n">
        <v>29595</v>
      </c>
      <c r="F1237" s="1" t="n">
        <f aca="false">D1237-C1237</f>
        <v>6</v>
      </c>
      <c r="G1237" s="22" t="n">
        <v>3853.5</v>
      </c>
      <c r="H1237" s="1" t="n">
        <f aca="false">G1237*F1237</f>
        <v>23121</v>
      </c>
      <c r="I1237" s="13" t="s">
        <v>3364</v>
      </c>
      <c r="J1237" s="14" t="n">
        <v>23121</v>
      </c>
      <c r="K1237" s="1" t="n">
        <f aca="false">H1237-J1237</f>
        <v>0</v>
      </c>
      <c r="L1237" s="0"/>
    </row>
    <row r="1238" customFormat="false" ht="15.9" hidden="false" customHeight="false" outlineLevel="0" collapsed="false">
      <c r="A1238" s="1" t="s">
        <v>3365</v>
      </c>
      <c r="B1238" s="1" t="s">
        <v>3366</v>
      </c>
      <c r="C1238" s="1" t="s">
        <v>20</v>
      </c>
      <c r="D1238" s="1" t="s">
        <v>58</v>
      </c>
      <c r="E1238" s="1" t="n">
        <v>30800</v>
      </c>
      <c r="F1238" s="1" t="n">
        <f aca="false">D1238-C1238</f>
        <v>4</v>
      </c>
      <c r="G1238" s="22" t="n">
        <v>3853.5</v>
      </c>
      <c r="H1238" s="1" t="n">
        <f aca="false">G1238*F1238</f>
        <v>15414</v>
      </c>
      <c r="I1238" s="13" t="s">
        <v>3367</v>
      </c>
      <c r="J1238" s="14" t="n">
        <v>15414</v>
      </c>
      <c r="K1238" s="1" t="n">
        <f aca="false">H1238-J1238</f>
        <v>0</v>
      </c>
      <c r="L1238" s="0"/>
    </row>
    <row r="1239" customFormat="false" ht="15.9" hidden="false" customHeight="false" outlineLevel="0" collapsed="false">
      <c r="A1239" s="1" t="s">
        <v>3368</v>
      </c>
      <c r="B1239" s="1" t="s">
        <v>3366</v>
      </c>
      <c r="C1239" s="1" t="s">
        <v>58</v>
      </c>
      <c r="D1239" s="1" t="s">
        <v>232</v>
      </c>
      <c r="E1239" s="1" t="n">
        <v>6542.5</v>
      </c>
      <c r="F1239" s="1" t="n">
        <f aca="false">D1239-C1239</f>
        <v>1</v>
      </c>
      <c r="G1239" s="22" t="n">
        <v>4693.5</v>
      </c>
      <c r="H1239" s="1" t="n">
        <f aca="false">G1239*F1239</f>
        <v>4693.5</v>
      </c>
      <c r="I1239" s="13" t="s">
        <v>3369</v>
      </c>
      <c r="J1239" s="14" t="n">
        <v>4693.5</v>
      </c>
      <c r="K1239" s="1" t="n">
        <f aca="false">H1239-J1239</f>
        <v>0</v>
      </c>
      <c r="L1239" s="0"/>
    </row>
    <row r="1240" customFormat="false" ht="30.8" hidden="false" customHeight="false" outlineLevel="0" collapsed="false">
      <c r="A1240" s="22" t="s">
        <v>3370</v>
      </c>
      <c r="B1240" s="22" t="s">
        <v>3371</v>
      </c>
      <c r="C1240" s="22" t="s">
        <v>146</v>
      </c>
      <c r="D1240" s="22" t="s">
        <v>58</v>
      </c>
      <c r="E1240" s="22" t="n">
        <v>13645</v>
      </c>
      <c r="F1240" s="22" t="n">
        <f aca="false">D1240-C1240</f>
        <v>2</v>
      </c>
      <c r="G1240" s="22" t="n">
        <v>5743.5</v>
      </c>
      <c r="H1240" s="22" t="n">
        <f aca="false">G1240*F1240</f>
        <v>11487</v>
      </c>
      <c r="I1240" s="13" t="s">
        <v>3372</v>
      </c>
      <c r="J1240" s="14" t="n">
        <v>11486.8</v>
      </c>
      <c r="K1240" s="1" t="n">
        <f aca="false">H1240-J1240</f>
        <v>0.200000000000728</v>
      </c>
      <c r="L1240" s="0"/>
    </row>
    <row r="1241" s="18" customFormat="true" ht="15.85" hidden="false" customHeight="false" outlineLevel="0" collapsed="false">
      <c r="A1241" s="15" t="s">
        <v>3373</v>
      </c>
      <c r="B1241" s="15" t="s">
        <v>3374</v>
      </c>
      <c r="C1241" s="15" t="s">
        <v>47</v>
      </c>
      <c r="D1241" s="15" t="s">
        <v>63</v>
      </c>
      <c r="E1241" s="15" t="n">
        <v>20467.5</v>
      </c>
      <c r="F1241" s="15" t="n">
        <f aca="false">D1241-C1241</f>
        <v>3</v>
      </c>
      <c r="G1241" s="15" t="n">
        <v>5743.5</v>
      </c>
      <c r="H1241" s="15" t="n">
        <v>17230.2</v>
      </c>
      <c r="I1241" s="16" t="s">
        <v>3375</v>
      </c>
      <c r="J1241" s="17" t="n">
        <v>17230.2</v>
      </c>
      <c r="K1241" s="15" t="n">
        <f aca="false">H1241-J1241</f>
        <v>0</v>
      </c>
    </row>
    <row r="1242" customFormat="false" ht="15.9" hidden="false" customHeight="false" outlineLevel="0" collapsed="false">
      <c r="A1242" s="1" t="s">
        <v>3376</v>
      </c>
      <c r="B1242" s="1" t="s">
        <v>3377</v>
      </c>
      <c r="C1242" s="1" t="s">
        <v>133</v>
      </c>
      <c r="D1242" s="1" t="s">
        <v>51</v>
      </c>
      <c r="E1242" s="1" t="n">
        <v>9865</v>
      </c>
      <c r="F1242" s="1" t="n">
        <f aca="false">D1242-C1242</f>
        <v>2</v>
      </c>
      <c r="G1242" s="22" t="n">
        <v>3853.5</v>
      </c>
      <c r="H1242" s="1" t="n">
        <f aca="false">G1242*F1242</f>
        <v>7707</v>
      </c>
      <c r="I1242" s="13" t="s">
        <v>3378</v>
      </c>
      <c r="J1242" s="14" t="n">
        <v>7707</v>
      </c>
      <c r="K1242" s="1" t="n">
        <f aca="false">H1242-J1242</f>
        <v>0</v>
      </c>
      <c r="L1242" s="0"/>
    </row>
    <row r="1243" customFormat="false" ht="30.8" hidden="false" customHeight="false" outlineLevel="0" collapsed="false">
      <c r="A1243" s="1" t="s">
        <v>3379</v>
      </c>
      <c r="B1243" s="1" t="s">
        <v>3380</v>
      </c>
      <c r="C1243" s="1" t="s">
        <v>35</v>
      </c>
      <c r="D1243" s="1" t="s">
        <v>133</v>
      </c>
      <c r="E1243" s="1" t="n">
        <v>21270</v>
      </c>
      <c r="F1243" s="1" t="n">
        <f aca="false">D1243-C1243</f>
        <v>4</v>
      </c>
      <c r="G1243" s="22" t="n">
        <v>3853.5</v>
      </c>
      <c r="H1243" s="1" t="n">
        <f aca="false">G1243*F1243</f>
        <v>15414</v>
      </c>
      <c r="I1243" s="13" t="s">
        <v>3381</v>
      </c>
      <c r="J1243" s="14" t="n">
        <v>15414</v>
      </c>
      <c r="K1243" s="1" t="n">
        <f aca="false">H1243-J1243</f>
        <v>0</v>
      </c>
      <c r="L1243" s="0"/>
    </row>
    <row r="1244" s="18" customFormat="true" ht="29.85" hidden="false" customHeight="false" outlineLevel="0" collapsed="false">
      <c r="A1244" s="15" t="s">
        <v>3382</v>
      </c>
      <c r="B1244" s="15" t="s">
        <v>3383</v>
      </c>
      <c r="C1244" s="15" t="s">
        <v>19</v>
      </c>
      <c r="D1244" s="15" t="s">
        <v>119</v>
      </c>
      <c r="E1244" s="15" t="n">
        <v>15075</v>
      </c>
      <c r="F1244" s="15" t="n">
        <f aca="false">D1244-C1244</f>
        <v>3</v>
      </c>
      <c r="G1244" s="15"/>
      <c r="H1244" s="15" t="n">
        <v>11010</v>
      </c>
      <c r="I1244" s="16" t="s">
        <v>3384</v>
      </c>
      <c r="J1244" s="17" t="n">
        <v>11010</v>
      </c>
      <c r="K1244" s="15" t="n">
        <f aca="false">H1244-J1244</f>
        <v>0</v>
      </c>
    </row>
    <row r="1245" customFormat="false" ht="30.8" hidden="false" customHeight="false" outlineLevel="0" collapsed="false">
      <c r="A1245" s="1" t="s">
        <v>3385</v>
      </c>
      <c r="B1245" s="1" t="s">
        <v>3386</v>
      </c>
      <c r="C1245" s="1" t="s">
        <v>35</v>
      </c>
      <c r="D1245" s="1" t="s">
        <v>13</v>
      </c>
      <c r="E1245" s="1" t="n">
        <v>10415</v>
      </c>
      <c r="F1245" s="1" t="n">
        <f aca="false">D1245-C1245</f>
        <v>2</v>
      </c>
      <c r="G1245" s="22" t="n">
        <v>3853.5</v>
      </c>
      <c r="H1245" s="1" t="n">
        <f aca="false">G1245*F1245</f>
        <v>7707</v>
      </c>
      <c r="I1245" s="13" t="s">
        <v>3387</v>
      </c>
      <c r="J1245" s="14" t="n">
        <v>7707</v>
      </c>
      <c r="K1245" s="1" t="n">
        <f aca="false">H1245-J1245</f>
        <v>0</v>
      </c>
      <c r="L1245" s="0"/>
    </row>
    <row r="1246" customFormat="false" ht="30.8" hidden="false" customHeight="false" outlineLevel="0" collapsed="false">
      <c r="A1246" s="1" t="s">
        <v>3388</v>
      </c>
      <c r="B1246" s="1" t="s">
        <v>3389</v>
      </c>
      <c r="C1246" s="1" t="s">
        <v>180</v>
      </c>
      <c r="D1246" s="1" t="s">
        <v>150</v>
      </c>
      <c r="E1246" s="1" t="n">
        <v>16290</v>
      </c>
      <c r="F1246" s="1" t="n">
        <f aca="false">D1246-C1246</f>
        <v>2</v>
      </c>
      <c r="G1246" s="22" t="n">
        <v>3853.5</v>
      </c>
      <c r="H1246" s="1" t="n">
        <f aca="false">G1246*F1246</f>
        <v>7707</v>
      </c>
      <c r="I1246" s="13" t="s">
        <v>3390</v>
      </c>
      <c r="J1246" s="14" t="n">
        <v>7707</v>
      </c>
      <c r="K1246" s="1" t="n">
        <f aca="false">H1246-J1246</f>
        <v>0</v>
      </c>
      <c r="L1246" s="0"/>
    </row>
    <row r="1247" s="18" customFormat="true" ht="29.85" hidden="false" customHeight="false" outlineLevel="0" collapsed="false">
      <c r="A1247" s="15" t="s">
        <v>3391</v>
      </c>
      <c r="B1247" s="15" t="s">
        <v>3392</v>
      </c>
      <c r="C1247" s="15" t="s">
        <v>93</v>
      </c>
      <c r="D1247" s="15" t="s">
        <v>39</v>
      </c>
      <c r="E1247" s="15" t="n">
        <v>20540</v>
      </c>
      <c r="F1247" s="15" t="n">
        <f aca="false">D1247-C1247</f>
        <v>4</v>
      </c>
      <c r="G1247" s="15" t="n">
        <v>3670</v>
      </c>
      <c r="H1247" s="15" t="n">
        <f aca="false">G1247*F1247</f>
        <v>14680</v>
      </c>
      <c r="I1247" s="16" t="s">
        <v>3393</v>
      </c>
      <c r="J1247" s="17" t="n">
        <v>14680</v>
      </c>
      <c r="K1247" s="15" t="n">
        <f aca="false">H1247-J1247</f>
        <v>0</v>
      </c>
    </row>
    <row r="1248" customFormat="false" ht="30.8" hidden="false" customHeight="false" outlineLevel="0" collapsed="false">
      <c r="A1248" s="1" t="s">
        <v>3394</v>
      </c>
      <c r="B1248" s="1" t="s">
        <v>3395</v>
      </c>
      <c r="C1248" s="1" t="s">
        <v>67</v>
      </c>
      <c r="D1248" s="1" t="s">
        <v>14</v>
      </c>
      <c r="E1248" s="1" t="n">
        <v>44392.5</v>
      </c>
      <c r="F1248" s="1" t="n">
        <f aca="false">D1248-C1248</f>
        <v>9</v>
      </c>
      <c r="G1248" s="22" t="n">
        <v>3853.5</v>
      </c>
      <c r="H1248" s="1" t="n">
        <f aca="false">G1248*F1248</f>
        <v>34681.5</v>
      </c>
      <c r="I1248" s="13" t="s">
        <v>3396</v>
      </c>
      <c r="J1248" s="14" t="n">
        <v>34681.5</v>
      </c>
      <c r="K1248" s="1" t="n">
        <f aca="false">H1248-J1248</f>
        <v>0</v>
      </c>
      <c r="L1248" s="0"/>
    </row>
    <row r="1249" s="12" customFormat="true" ht="29.85" hidden="false" customHeight="false" outlineLevel="0" collapsed="false">
      <c r="A1249" s="19" t="s">
        <v>3397</v>
      </c>
      <c r="B1249" s="11" t="s">
        <v>3398</v>
      </c>
      <c r="C1249" s="11" t="s">
        <v>43</v>
      </c>
      <c r="D1249" s="11" t="s">
        <v>47</v>
      </c>
      <c r="E1249" s="11" t="n">
        <v>21600</v>
      </c>
      <c r="F1249" s="11" t="n">
        <f aca="false">D1249-C1249</f>
        <v>2</v>
      </c>
      <c r="G1249" s="8" t="n">
        <v>3853.5</v>
      </c>
      <c r="H1249" s="11" t="n">
        <f aca="false">(G1249*F1249)*2</f>
        <v>15414</v>
      </c>
      <c r="I1249" s="9" t="s">
        <v>3399</v>
      </c>
      <c r="J1249" s="10" t="n">
        <v>7707</v>
      </c>
      <c r="K1249" s="11" t="n">
        <f aca="false">H1249-J1249-J1250</f>
        <v>0</v>
      </c>
      <c r="L1249" s="11"/>
    </row>
    <row r="1250" s="12" customFormat="true" ht="15.85" hidden="false" customHeight="false" outlineLevel="0" collapsed="false">
      <c r="A1250" s="19"/>
      <c r="B1250" s="11"/>
      <c r="C1250" s="11"/>
      <c r="D1250" s="11"/>
      <c r="E1250" s="11"/>
      <c r="F1250" s="11"/>
      <c r="G1250" s="8"/>
      <c r="H1250" s="11"/>
      <c r="I1250" s="9" t="s">
        <v>3400</v>
      </c>
      <c r="J1250" s="10" t="n">
        <v>7707</v>
      </c>
      <c r="K1250" s="11" t="n">
        <v>0</v>
      </c>
      <c r="L1250" s="11"/>
    </row>
    <row r="1251" s="18" customFormat="true" ht="29.85" hidden="false" customHeight="false" outlineLevel="0" collapsed="false">
      <c r="A1251" s="15" t="s">
        <v>3401</v>
      </c>
      <c r="B1251" s="15" t="s">
        <v>3402</v>
      </c>
      <c r="C1251" s="15" t="s">
        <v>47</v>
      </c>
      <c r="D1251" s="15" t="s">
        <v>63</v>
      </c>
      <c r="E1251" s="15" t="n">
        <v>15405</v>
      </c>
      <c r="F1251" s="15" t="n">
        <f aca="false">D1251-C1251</f>
        <v>3</v>
      </c>
      <c r="G1251" s="15" t="n">
        <v>3670</v>
      </c>
      <c r="H1251" s="15" t="n">
        <f aca="false">G1251*F1251</f>
        <v>11010</v>
      </c>
      <c r="I1251" s="16" t="s">
        <v>3403</v>
      </c>
      <c r="J1251" s="17" t="n">
        <v>11010</v>
      </c>
      <c r="K1251" s="15" t="n">
        <f aca="false">H1251-J1251</f>
        <v>0</v>
      </c>
    </row>
    <row r="1252" customFormat="false" ht="30.8" hidden="false" customHeight="false" outlineLevel="0" collapsed="false">
      <c r="A1252" s="1" t="s">
        <v>3404</v>
      </c>
      <c r="B1252" s="1" t="s">
        <v>3405</v>
      </c>
      <c r="C1252" s="1" t="s">
        <v>82</v>
      </c>
      <c r="D1252" s="1" t="s">
        <v>86</v>
      </c>
      <c r="E1252" s="1" t="n">
        <v>50977.5</v>
      </c>
      <c r="F1252" s="1" t="n">
        <f aca="false">D1252-C1252</f>
        <v>7</v>
      </c>
      <c r="G1252" s="22" t="n">
        <v>3853.5</v>
      </c>
      <c r="H1252" s="1" t="n">
        <f aca="false">G1252*F1252</f>
        <v>26974.5</v>
      </c>
      <c r="I1252" s="13" t="s">
        <v>3406</v>
      </c>
      <c r="J1252" s="14" t="n">
        <v>26974.5</v>
      </c>
      <c r="K1252" s="1" t="n">
        <f aca="false">H1252-J1252</f>
        <v>0</v>
      </c>
      <c r="L1252" s="0"/>
    </row>
    <row r="1253" s="34" customFormat="true" ht="30.8" hidden="false" customHeight="false" outlineLevel="0" collapsed="false">
      <c r="A1253" s="1" t="s">
        <v>3407</v>
      </c>
      <c r="B1253" s="1" t="s">
        <v>3408</v>
      </c>
      <c r="C1253" s="1" t="s">
        <v>24</v>
      </c>
      <c r="D1253" s="1" t="s">
        <v>75</v>
      </c>
      <c r="E1253" s="1" t="n">
        <v>4932.5</v>
      </c>
      <c r="F1253" s="1" t="n">
        <f aca="false">D1253-C1253</f>
        <v>1</v>
      </c>
      <c r="G1253" s="22" t="n">
        <v>3853.5</v>
      </c>
      <c r="H1253" s="1" t="n">
        <f aca="false">G1253*F1253</f>
        <v>3853.5</v>
      </c>
      <c r="I1253" s="13" t="s">
        <v>3409</v>
      </c>
      <c r="J1253" s="14" t="n">
        <v>3853.5</v>
      </c>
      <c r="K1253" s="1" t="n">
        <f aca="false">H1253-J1253</f>
        <v>0</v>
      </c>
      <c r="L1253" s="1"/>
      <c r="M1253" s="0"/>
      <c r="N1253" s="0"/>
      <c r="O1253" s="0"/>
      <c r="P1253" s="0"/>
      <c r="Q1253" s="0"/>
      <c r="R1253" s="0"/>
      <c r="S1253" s="0"/>
      <c r="T1253" s="0"/>
      <c r="U1253" s="0"/>
      <c r="V1253" s="0"/>
      <c r="AMI1253" s="0"/>
      <c r="AMJ1253" s="0"/>
    </row>
    <row r="1254" s="12" customFormat="true" ht="29.85" hidden="false" customHeight="false" outlineLevel="0" collapsed="false">
      <c r="A1254" s="19" t="s">
        <v>3410</v>
      </c>
      <c r="B1254" s="11" t="s">
        <v>3411</v>
      </c>
      <c r="C1254" s="11" t="s">
        <v>98</v>
      </c>
      <c r="D1254" s="11" t="s">
        <v>47</v>
      </c>
      <c r="E1254" s="11" t="n">
        <v>20637</v>
      </c>
      <c r="F1254" s="11" t="n">
        <v>2</v>
      </c>
      <c r="G1254" s="8" t="n">
        <v>4693.5</v>
      </c>
      <c r="H1254" s="11" t="n">
        <f aca="false">G1254*F1254</f>
        <v>9387</v>
      </c>
      <c r="I1254" s="9" t="s">
        <v>3412</v>
      </c>
      <c r="J1254" s="10" t="n">
        <v>9387</v>
      </c>
      <c r="K1254" s="11" t="n">
        <f aca="false">H1254+H1255-J1254-J1255</f>
        <v>800</v>
      </c>
      <c r="L1254" s="11"/>
    </row>
    <row r="1255" s="12" customFormat="true" ht="29.85" hidden="false" customHeight="false" outlineLevel="0" collapsed="false">
      <c r="A1255" s="19"/>
      <c r="B1255" s="11"/>
      <c r="C1255" s="11"/>
      <c r="D1255" s="11"/>
      <c r="E1255" s="11"/>
      <c r="F1255" s="11" t="n">
        <v>2</v>
      </c>
      <c r="G1255" s="8" t="n">
        <v>6000</v>
      </c>
      <c r="H1255" s="11" t="n">
        <f aca="false">G1255*F1255</f>
        <v>12000</v>
      </c>
      <c r="I1255" s="9" t="s">
        <v>3413</v>
      </c>
      <c r="J1255" s="10" t="n">
        <v>11200</v>
      </c>
      <c r="K1255" s="11" t="n">
        <v>0</v>
      </c>
      <c r="L1255" s="11"/>
    </row>
    <row r="1256" customFormat="false" ht="15.9" hidden="false" customHeight="false" outlineLevel="0" collapsed="false">
      <c r="A1256" s="1" t="s">
        <v>3414</v>
      </c>
      <c r="B1256" s="1" t="s">
        <v>3415</v>
      </c>
      <c r="C1256" s="1" t="s">
        <v>133</v>
      </c>
      <c r="D1256" s="1" t="s">
        <v>180</v>
      </c>
      <c r="E1256" s="1" t="n">
        <v>29595</v>
      </c>
      <c r="F1256" s="1" t="n">
        <f aca="false">D1256-C1256</f>
        <v>6</v>
      </c>
      <c r="G1256" s="22" t="n">
        <v>3853.5</v>
      </c>
      <c r="H1256" s="1" t="n">
        <f aca="false">G1256*F1256</f>
        <v>23121</v>
      </c>
      <c r="I1256" s="13" t="s">
        <v>3416</v>
      </c>
      <c r="J1256" s="14" t="n">
        <v>23121</v>
      </c>
      <c r="K1256" s="1" t="n">
        <f aca="false">H1256-J1256</f>
        <v>0</v>
      </c>
      <c r="L1256" s="0"/>
    </row>
    <row r="1257" customFormat="false" ht="15.9" hidden="false" customHeight="false" outlineLevel="0" collapsed="false">
      <c r="A1257" s="1" t="s">
        <v>3417</v>
      </c>
      <c r="B1257" s="1" t="s">
        <v>3418</v>
      </c>
      <c r="C1257" s="1" t="s">
        <v>119</v>
      </c>
      <c r="D1257" s="1" t="s">
        <v>67</v>
      </c>
      <c r="E1257" s="1" t="n">
        <v>5772.5</v>
      </c>
      <c r="F1257" s="1" t="n">
        <f aca="false">D1257-C1257</f>
        <v>1</v>
      </c>
      <c r="G1257" s="22" t="n">
        <v>4693.5</v>
      </c>
      <c r="H1257" s="1" t="n">
        <f aca="false">G1257*F1257</f>
        <v>4693.5</v>
      </c>
      <c r="I1257" s="13" t="s">
        <v>3419</v>
      </c>
      <c r="J1257" s="14" t="n">
        <v>4693.5</v>
      </c>
      <c r="K1257" s="1" t="n">
        <f aca="false">H1257-J1257</f>
        <v>0</v>
      </c>
      <c r="L1257" s="0"/>
    </row>
    <row r="1258" customFormat="false" ht="30.8" hidden="false" customHeight="false" outlineLevel="0" collapsed="false">
      <c r="A1258" s="1" t="s">
        <v>3420</v>
      </c>
      <c r="B1258" s="1" t="s">
        <v>3421</v>
      </c>
      <c r="C1258" s="1" t="s">
        <v>112</v>
      </c>
      <c r="D1258" s="1" t="s">
        <v>14</v>
      </c>
      <c r="E1258" s="1" t="n">
        <v>7097.5</v>
      </c>
      <c r="F1258" s="1" t="n">
        <f aca="false">D1258-C1258</f>
        <v>1</v>
      </c>
      <c r="G1258" s="22" t="n">
        <v>5743.5</v>
      </c>
      <c r="H1258" s="1" t="n">
        <f aca="false">G1258*F1258</f>
        <v>5743.5</v>
      </c>
      <c r="I1258" s="13" t="s">
        <v>3422</v>
      </c>
      <c r="J1258" s="14" t="n">
        <v>5743.4</v>
      </c>
      <c r="K1258" s="1" t="n">
        <f aca="false">H1258-J1258</f>
        <v>0.100000000000364</v>
      </c>
      <c r="L1258" s="0"/>
    </row>
    <row r="1259" customFormat="false" ht="15.9" hidden="false" customHeight="false" outlineLevel="0" collapsed="false">
      <c r="A1259" s="1" t="s">
        <v>3423</v>
      </c>
      <c r="B1259" s="1" t="s">
        <v>3424</v>
      </c>
      <c r="C1259" s="1" t="s">
        <v>63</v>
      </c>
      <c r="D1259" s="1" t="s">
        <v>24</v>
      </c>
      <c r="E1259" s="1" t="n">
        <v>13645</v>
      </c>
      <c r="F1259" s="1" t="n">
        <f aca="false">D1259-C1259</f>
        <v>2</v>
      </c>
      <c r="G1259" s="22" t="n">
        <v>5743.5</v>
      </c>
      <c r="H1259" s="1" t="n">
        <f aca="false">G1259*F1259</f>
        <v>11487</v>
      </c>
      <c r="I1259" s="13" t="s">
        <v>3425</v>
      </c>
      <c r="J1259" s="14" t="n">
        <v>11486.8</v>
      </c>
      <c r="K1259" s="1" t="n">
        <f aca="false">H1259-J1259</f>
        <v>0.200000000000728</v>
      </c>
      <c r="L1259" s="0"/>
    </row>
    <row r="1260" customFormat="false" ht="15.9" hidden="false" customHeight="false" outlineLevel="0" collapsed="false">
      <c r="A1260" s="22" t="s">
        <v>3426</v>
      </c>
      <c r="B1260" s="22" t="s">
        <v>3427</v>
      </c>
      <c r="C1260" s="22" t="s">
        <v>51</v>
      </c>
      <c r="D1260" s="22" t="s">
        <v>150</v>
      </c>
      <c r="E1260" s="22" t="n">
        <v>36645</v>
      </c>
      <c r="F1260" s="22" t="n">
        <f aca="false">D1260-C1260</f>
        <v>6</v>
      </c>
      <c r="G1260" s="22" t="n">
        <v>3853.5</v>
      </c>
      <c r="H1260" s="22" t="n">
        <f aca="false">G1260*F1260</f>
        <v>23121</v>
      </c>
      <c r="I1260" s="13" t="s">
        <v>3428</v>
      </c>
      <c r="J1260" s="14" t="n">
        <v>23121</v>
      </c>
      <c r="K1260" s="1" t="n">
        <f aca="false">H1260-J1260</f>
        <v>0</v>
      </c>
      <c r="L1260" s="0"/>
    </row>
    <row r="1261" customFormat="false" ht="30.8" hidden="false" customHeight="false" outlineLevel="0" collapsed="false">
      <c r="A1261" s="1" t="s">
        <v>3429</v>
      </c>
      <c r="B1261" s="1" t="s">
        <v>3430</v>
      </c>
      <c r="C1261" s="1" t="s">
        <v>232</v>
      </c>
      <c r="D1261" s="1" t="s">
        <v>59</v>
      </c>
      <c r="E1261" s="1" t="n">
        <v>7472.5</v>
      </c>
      <c r="F1261" s="1" t="n">
        <f aca="false">D1261-C1261</f>
        <v>1</v>
      </c>
      <c r="G1261" s="22" t="n">
        <v>3853.5</v>
      </c>
      <c r="H1261" s="1" t="n">
        <f aca="false">G1261*F1261</f>
        <v>3853.5</v>
      </c>
      <c r="I1261" s="13" t="s">
        <v>3431</v>
      </c>
      <c r="J1261" s="14" t="n">
        <v>3853.5</v>
      </c>
      <c r="K1261" s="1" t="n">
        <f aca="false">H1261-J1261</f>
        <v>0</v>
      </c>
      <c r="L1261" s="0"/>
    </row>
    <row r="1262" customFormat="false" ht="30.8" hidden="false" customHeight="false" outlineLevel="0" collapsed="false">
      <c r="A1262" s="1" t="s">
        <v>3432</v>
      </c>
      <c r="B1262" s="1" t="s">
        <v>3433</v>
      </c>
      <c r="C1262" s="1" t="s">
        <v>67</v>
      </c>
      <c r="D1262" s="1" t="s">
        <v>39</v>
      </c>
      <c r="E1262" s="1" t="n">
        <v>13352.5</v>
      </c>
      <c r="F1262" s="1" t="n">
        <f aca="false">D1262-C1262</f>
        <v>2</v>
      </c>
      <c r="G1262" s="22" t="n">
        <v>3853.5</v>
      </c>
      <c r="H1262" s="1" t="n">
        <f aca="false">G1262*F1262</f>
        <v>7707</v>
      </c>
      <c r="I1262" s="13" t="s">
        <v>3434</v>
      </c>
      <c r="J1262" s="14" t="n">
        <v>7707</v>
      </c>
      <c r="K1262" s="1" t="n">
        <f aca="false">H1262-J1262</f>
        <v>0</v>
      </c>
      <c r="L1262" s="0"/>
    </row>
    <row r="1263" customFormat="false" ht="15.9" hidden="false" customHeight="false" outlineLevel="0" collapsed="false">
      <c r="A1263" s="1" t="s">
        <v>3435</v>
      </c>
      <c r="B1263" s="1" t="s">
        <v>3436</v>
      </c>
      <c r="C1263" s="1" t="s">
        <v>14</v>
      </c>
      <c r="D1263" s="1" t="s">
        <v>58</v>
      </c>
      <c r="E1263" s="1" t="n">
        <v>24662.5</v>
      </c>
      <c r="F1263" s="1" t="n">
        <f aca="false">D1263-C1263</f>
        <v>5</v>
      </c>
      <c r="G1263" s="22" t="n">
        <v>3853.5</v>
      </c>
      <c r="H1263" s="1" t="n">
        <f aca="false">G1263*F1263</f>
        <v>19267.5</v>
      </c>
      <c r="I1263" s="13" t="s">
        <v>3437</v>
      </c>
      <c r="J1263" s="14" t="n">
        <v>19267.5</v>
      </c>
      <c r="K1263" s="1" t="n">
        <f aca="false">H1263-J1263</f>
        <v>0</v>
      </c>
      <c r="L1263" s="0"/>
    </row>
    <row r="1264" customFormat="false" ht="30.8" hidden="false" customHeight="false" outlineLevel="0" collapsed="false">
      <c r="A1264" s="1" t="s">
        <v>3438</v>
      </c>
      <c r="B1264" s="1" t="s">
        <v>3439</v>
      </c>
      <c r="C1264" s="1" t="s">
        <v>34</v>
      </c>
      <c r="D1264" s="1" t="s">
        <v>35</v>
      </c>
      <c r="E1264" s="1" t="n">
        <v>40935</v>
      </c>
      <c r="F1264" s="1" t="n">
        <f aca="false">D1264-C1264</f>
        <v>6</v>
      </c>
      <c r="G1264" s="22" t="n">
        <v>5743.5</v>
      </c>
      <c r="H1264" s="1" t="n">
        <f aca="false">G1264*F1264</f>
        <v>34461</v>
      </c>
      <c r="I1264" s="13" t="s">
        <v>3440</v>
      </c>
      <c r="J1264" s="14" t="n">
        <v>34460.4</v>
      </c>
      <c r="K1264" s="1" t="n">
        <f aca="false">H1264-J1264</f>
        <v>0.599999999998545</v>
      </c>
      <c r="L1264" s="0"/>
    </row>
    <row r="1265" customFormat="false" ht="30.8" hidden="false" customHeight="false" outlineLevel="0" collapsed="false">
      <c r="A1265" s="1" t="s">
        <v>3441</v>
      </c>
      <c r="B1265" s="1" t="s">
        <v>3442</v>
      </c>
      <c r="C1265" s="1" t="s">
        <v>58</v>
      </c>
      <c r="D1265" s="1" t="s">
        <v>59</v>
      </c>
      <c r="E1265" s="1" t="n">
        <v>13807.5</v>
      </c>
      <c r="F1265" s="1" t="n">
        <f aca="false">D1265-C1265</f>
        <v>2</v>
      </c>
      <c r="G1265" s="22" t="n">
        <v>3853.5</v>
      </c>
      <c r="H1265" s="1" t="n">
        <f aca="false">G1265*F1265</f>
        <v>7707</v>
      </c>
      <c r="I1265" s="13" t="s">
        <v>3443</v>
      </c>
      <c r="J1265" s="14" t="n">
        <v>7707</v>
      </c>
      <c r="K1265" s="1" t="n">
        <f aca="false">H1265-J1265</f>
        <v>0</v>
      </c>
      <c r="L1265" s="0"/>
    </row>
    <row r="1266" customFormat="false" ht="30.8" hidden="false" customHeight="false" outlineLevel="0" collapsed="false">
      <c r="A1266" s="1" t="s">
        <v>3444</v>
      </c>
      <c r="B1266" s="1" t="s">
        <v>3445</v>
      </c>
      <c r="C1266" s="1" t="s">
        <v>93</v>
      </c>
      <c r="D1266" s="1" t="s">
        <v>13</v>
      </c>
      <c r="E1266" s="1" t="n">
        <v>30787.5</v>
      </c>
      <c r="F1266" s="1" t="n">
        <f aca="false">D1266-C1266</f>
        <v>5</v>
      </c>
      <c r="G1266" s="22" t="n">
        <v>4693.5</v>
      </c>
      <c r="H1266" s="1" t="n">
        <f aca="false">G1266*F1266</f>
        <v>23467.5</v>
      </c>
      <c r="I1266" s="13" t="s">
        <v>3446</v>
      </c>
      <c r="J1266" s="14" t="n">
        <v>23467.5</v>
      </c>
      <c r="K1266" s="1" t="n">
        <f aca="false">H1266-J1266</f>
        <v>0</v>
      </c>
      <c r="L1266" s="0"/>
    </row>
    <row r="1267" s="12" customFormat="true" ht="29.85" hidden="false" customHeight="false" outlineLevel="0" collapsed="false">
      <c r="A1267" s="19" t="s">
        <v>3447</v>
      </c>
      <c r="B1267" s="8" t="s">
        <v>3448</v>
      </c>
      <c r="C1267" s="8" t="s">
        <v>142</v>
      </c>
      <c r="D1267" s="8" t="s">
        <v>74</v>
      </c>
      <c r="E1267" s="8" t="n">
        <v>29100</v>
      </c>
      <c r="F1267" s="8" t="n">
        <f aca="false">D1267-C1267</f>
        <v>3</v>
      </c>
      <c r="G1267" s="8" t="n">
        <v>3853.5</v>
      </c>
      <c r="H1267" s="8" t="n">
        <f aca="false">(G1267*F1267)*2</f>
        <v>23121</v>
      </c>
      <c r="I1267" s="9" t="s">
        <v>3449</v>
      </c>
      <c r="J1267" s="10" t="n">
        <v>11560.5</v>
      </c>
      <c r="K1267" s="8" t="n">
        <f aca="false">H1267-J1267-J1268</f>
        <v>0</v>
      </c>
      <c r="L1267" s="11"/>
    </row>
    <row r="1268" s="12" customFormat="true" ht="29.85" hidden="false" customHeight="false" outlineLevel="0" collapsed="false">
      <c r="A1268" s="19"/>
      <c r="B1268" s="8"/>
      <c r="C1268" s="8"/>
      <c r="D1268" s="8"/>
      <c r="E1268" s="8"/>
      <c r="F1268" s="8"/>
      <c r="G1268" s="8"/>
      <c r="H1268" s="8"/>
      <c r="I1268" s="9" t="s">
        <v>3450</v>
      </c>
      <c r="J1268" s="10" t="n">
        <v>11560.5</v>
      </c>
      <c r="K1268" s="8" t="n">
        <v>0</v>
      </c>
      <c r="L1268" s="11"/>
    </row>
    <row r="1269" customFormat="false" ht="30.8" hidden="false" customHeight="false" outlineLevel="0" collapsed="false">
      <c r="A1269" s="22" t="s">
        <v>3451</v>
      </c>
      <c r="B1269" s="22" t="s">
        <v>3452</v>
      </c>
      <c r="C1269" s="22" t="s">
        <v>180</v>
      </c>
      <c r="D1269" s="22" t="s">
        <v>146</v>
      </c>
      <c r="E1269" s="22" t="n">
        <v>4932.5</v>
      </c>
      <c r="F1269" s="22" t="n">
        <f aca="false">D1269-C1269</f>
        <v>1</v>
      </c>
      <c r="G1269" s="22" t="n">
        <v>3853.5</v>
      </c>
      <c r="H1269" s="22" t="n">
        <f aca="false">G1269*F1269</f>
        <v>3853.5</v>
      </c>
      <c r="I1269" s="13" t="s">
        <v>3453</v>
      </c>
      <c r="J1269" s="14" t="n">
        <v>3853.5</v>
      </c>
      <c r="K1269" s="22" t="n">
        <f aca="false">H1269-J1269</f>
        <v>0</v>
      </c>
      <c r="L1269" s="0"/>
    </row>
    <row r="1270" s="18" customFormat="true" ht="29.85" hidden="false" customHeight="false" outlineLevel="0" collapsed="false">
      <c r="A1270" s="15" t="s">
        <v>3454</v>
      </c>
      <c r="B1270" s="15" t="s">
        <v>3455</v>
      </c>
      <c r="C1270" s="15" t="s">
        <v>43</v>
      </c>
      <c r="D1270" s="15" t="s">
        <v>29</v>
      </c>
      <c r="E1270" s="15" t="n">
        <v>29080</v>
      </c>
      <c r="F1270" s="15" t="n">
        <f aca="false">D1270-C1270</f>
        <v>4</v>
      </c>
      <c r="G1270" s="15" t="n">
        <v>3670</v>
      </c>
      <c r="H1270" s="15" t="n">
        <f aca="false">G1270*F1270</f>
        <v>14680</v>
      </c>
      <c r="I1270" s="16" t="s">
        <v>3456</v>
      </c>
      <c r="J1270" s="17" t="n">
        <v>14680</v>
      </c>
      <c r="K1270" s="15" t="n">
        <f aca="false">H1270-J1270</f>
        <v>0</v>
      </c>
    </row>
    <row r="1271" customFormat="false" ht="30.8" hidden="false" customHeight="false" outlineLevel="0" collapsed="false">
      <c r="A1271" s="1" t="s">
        <v>3457</v>
      </c>
      <c r="B1271" s="1" t="s">
        <v>3458</v>
      </c>
      <c r="C1271" s="1" t="s">
        <v>20</v>
      </c>
      <c r="D1271" s="1" t="s">
        <v>58</v>
      </c>
      <c r="E1271" s="1" t="n">
        <v>28830</v>
      </c>
      <c r="F1271" s="1" t="n">
        <f aca="false">D1271-C1271</f>
        <v>4</v>
      </c>
      <c r="G1271" s="22" t="n">
        <v>5743.5</v>
      </c>
      <c r="H1271" s="1" t="n">
        <f aca="false">G1271*F1271</f>
        <v>22974</v>
      </c>
      <c r="I1271" s="13" t="s">
        <v>3459</v>
      </c>
      <c r="J1271" s="14" t="n">
        <v>22973.6</v>
      </c>
      <c r="K1271" s="22" t="n">
        <f aca="false">H1271-J1271</f>
        <v>0.400000000001455</v>
      </c>
      <c r="L1271" s="0"/>
    </row>
    <row r="1272" s="18" customFormat="true" ht="29.85" hidden="false" customHeight="false" outlineLevel="0" collapsed="false">
      <c r="A1272" s="15" t="s">
        <v>3460</v>
      </c>
      <c r="B1272" s="15" t="s">
        <v>3461</v>
      </c>
      <c r="C1272" s="15" t="s">
        <v>14</v>
      </c>
      <c r="D1272" s="15" t="s">
        <v>59</v>
      </c>
      <c r="E1272" s="15" t="n">
        <v>41475</v>
      </c>
      <c r="F1272" s="15" t="n">
        <f aca="false">D1272-C1272</f>
        <v>7</v>
      </c>
      <c r="G1272" s="15" t="n">
        <v>3670</v>
      </c>
      <c r="H1272" s="15" t="n">
        <f aca="false">G1272*F1272</f>
        <v>25690</v>
      </c>
      <c r="I1272" s="16" t="s">
        <v>3462</v>
      </c>
      <c r="J1272" s="17" t="n">
        <v>25690</v>
      </c>
      <c r="K1272" s="15" t="n">
        <f aca="false">H1272-J1272</f>
        <v>0</v>
      </c>
    </row>
    <row r="1273" customFormat="false" ht="30.8" hidden="false" customHeight="false" outlineLevel="0" collapsed="false">
      <c r="A1273" s="1" t="s">
        <v>3463</v>
      </c>
      <c r="B1273" s="1" t="s">
        <v>3464</v>
      </c>
      <c r="C1273" s="1" t="s">
        <v>142</v>
      </c>
      <c r="D1273" s="1" t="s">
        <v>74</v>
      </c>
      <c r="E1273" s="1" t="n">
        <v>18322.5</v>
      </c>
      <c r="F1273" s="1" t="n">
        <f aca="false">D1273-C1273</f>
        <v>3</v>
      </c>
      <c r="G1273" s="22" t="n">
        <v>3853.5</v>
      </c>
      <c r="H1273" s="1" t="n">
        <f aca="false">G1273*F1273</f>
        <v>11560.5</v>
      </c>
      <c r="I1273" s="13" t="s">
        <v>3465</v>
      </c>
      <c r="J1273" s="14" t="n">
        <v>11560.5</v>
      </c>
      <c r="K1273" s="22" t="n">
        <f aca="false">H1273-J1273</f>
        <v>0</v>
      </c>
      <c r="L1273" s="0"/>
    </row>
    <row r="1274" customFormat="false" ht="30.8" hidden="false" customHeight="false" outlineLevel="0" collapsed="false">
      <c r="A1274" s="1" t="s">
        <v>3466</v>
      </c>
      <c r="B1274" s="1" t="s">
        <v>3467</v>
      </c>
      <c r="C1274" s="1" t="s">
        <v>180</v>
      </c>
      <c r="D1274" s="1" t="s">
        <v>150</v>
      </c>
      <c r="E1274" s="1" t="n">
        <v>9865</v>
      </c>
      <c r="F1274" s="1" t="n">
        <f aca="false">D1274-C1274</f>
        <v>2</v>
      </c>
      <c r="G1274" s="22" t="n">
        <v>3853.5</v>
      </c>
      <c r="H1274" s="1" t="n">
        <f aca="false">G1274*F1274</f>
        <v>7707</v>
      </c>
      <c r="I1274" s="13" t="s">
        <v>3468</v>
      </c>
      <c r="J1274" s="14" t="n">
        <v>7707</v>
      </c>
      <c r="K1274" s="22" t="n">
        <f aca="false">H1274-J1274</f>
        <v>0</v>
      </c>
      <c r="L1274" s="0"/>
    </row>
    <row r="1275" customFormat="false" ht="30.8" hidden="false" customHeight="false" outlineLevel="0" collapsed="false">
      <c r="A1275" s="1" t="s">
        <v>3469</v>
      </c>
      <c r="B1275" s="1" t="s">
        <v>3470</v>
      </c>
      <c r="C1275" s="1" t="s">
        <v>47</v>
      </c>
      <c r="D1275" s="1" t="s">
        <v>142</v>
      </c>
      <c r="E1275" s="1" t="n">
        <v>5207.5</v>
      </c>
      <c r="F1275" s="1" t="n">
        <f aca="false">D1275-C1275</f>
        <v>1</v>
      </c>
      <c r="G1275" s="22" t="n">
        <v>3853.5</v>
      </c>
      <c r="H1275" s="1" t="n">
        <f aca="false">G1275*F1275</f>
        <v>3853.5</v>
      </c>
      <c r="I1275" s="13" t="s">
        <v>3471</v>
      </c>
      <c r="J1275" s="14" t="n">
        <v>3853.5</v>
      </c>
      <c r="K1275" s="22" t="n">
        <f aca="false">H1275-J1275</f>
        <v>0</v>
      </c>
      <c r="L1275" s="0"/>
    </row>
    <row r="1276" customFormat="false" ht="30.8" hidden="false" customHeight="false" outlineLevel="0" collapsed="false">
      <c r="A1276" s="1" t="s">
        <v>3472</v>
      </c>
      <c r="B1276" s="1" t="s">
        <v>3473</v>
      </c>
      <c r="C1276" s="1" t="s">
        <v>43</v>
      </c>
      <c r="D1276" s="1" t="s">
        <v>24</v>
      </c>
      <c r="E1276" s="1" t="n">
        <v>40363.75</v>
      </c>
      <c r="F1276" s="1" t="n">
        <f aca="false">D1276-C1276</f>
        <v>7</v>
      </c>
      <c r="G1276" s="22" t="n">
        <v>3853.5</v>
      </c>
      <c r="H1276" s="1" t="n">
        <f aca="false">G1276*F1276</f>
        <v>26974.5</v>
      </c>
      <c r="I1276" s="13" t="s">
        <v>3474</v>
      </c>
      <c r="J1276" s="14" t="n">
        <v>26974.5</v>
      </c>
      <c r="K1276" s="22" t="n">
        <f aca="false">H1276-J1276</f>
        <v>0</v>
      </c>
      <c r="L1276" s="0"/>
    </row>
    <row r="1277" customFormat="false" ht="30.8" hidden="false" customHeight="false" outlineLevel="0" collapsed="false">
      <c r="A1277" s="1" t="s">
        <v>3475</v>
      </c>
      <c r="B1277" s="1" t="s">
        <v>3476</v>
      </c>
      <c r="C1277" s="1" t="s">
        <v>43</v>
      </c>
      <c r="D1277" s="1" t="s">
        <v>74</v>
      </c>
      <c r="E1277" s="1" t="n">
        <v>33555</v>
      </c>
      <c r="F1277" s="1" t="n">
        <f aca="false">D1277-C1277</f>
        <v>6</v>
      </c>
      <c r="G1277" s="22" t="n">
        <v>3853.5</v>
      </c>
      <c r="H1277" s="1" t="n">
        <f aca="false">G1277*F1277</f>
        <v>23121</v>
      </c>
      <c r="I1277" s="13" t="s">
        <v>3477</v>
      </c>
      <c r="J1277" s="14" t="n">
        <v>23121</v>
      </c>
      <c r="K1277" s="22" t="n">
        <f aca="false">H1277-J1277</f>
        <v>0</v>
      </c>
      <c r="L1277" s="0"/>
    </row>
    <row r="1278" customFormat="false" ht="30.8" hidden="false" customHeight="false" outlineLevel="0" collapsed="false">
      <c r="A1278" s="1" t="s">
        <v>3478</v>
      </c>
      <c r="B1278" s="1" t="s">
        <v>3479</v>
      </c>
      <c r="C1278" s="1" t="s">
        <v>180</v>
      </c>
      <c r="D1278" s="1" t="s">
        <v>58</v>
      </c>
      <c r="E1278" s="1" t="n">
        <v>21847.5</v>
      </c>
      <c r="F1278" s="1" t="n">
        <f aca="false">D1278-C1278</f>
        <v>3</v>
      </c>
      <c r="G1278" s="22" t="n">
        <v>3853.5</v>
      </c>
      <c r="H1278" s="1" t="n">
        <f aca="false">G1278*F1278</f>
        <v>11560.5</v>
      </c>
      <c r="I1278" s="13" t="s">
        <v>3480</v>
      </c>
      <c r="J1278" s="14" t="n">
        <v>11560.5</v>
      </c>
      <c r="K1278" s="22" t="n">
        <f aca="false">H1278-J1278</f>
        <v>0</v>
      </c>
      <c r="L1278" s="0"/>
    </row>
    <row r="1279" customFormat="false" ht="30.8" hidden="false" customHeight="false" outlineLevel="0" collapsed="false">
      <c r="A1279" s="1" t="s">
        <v>3481</v>
      </c>
      <c r="B1279" s="1" t="s">
        <v>3482</v>
      </c>
      <c r="C1279" s="1" t="s">
        <v>112</v>
      </c>
      <c r="D1279" s="1" t="s">
        <v>232</v>
      </c>
      <c r="E1279" s="1" t="n">
        <v>50977.5</v>
      </c>
      <c r="F1279" s="1" t="n">
        <f aca="false">D1279-C1279</f>
        <v>7</v>
      </c>
      <c r="G1279" s="22" t="n">
        <v>3853.5</v>
      </c>
      <c r="H1279" s="1" t="n">
        <f aca="false">G1279*F1279</f>
        <v>26974.5</v>
      </c>
      <c r="I1279" s="13" t="s">
        <v>3483</v>
      </c>
      <c r="J1279" s="14" t="n">
        <v>26974.5</v>
      </c>
      <c r="K1279" s="22" t="n">
        <f aca="false">H1279-J1279</f>
        <v>0</v>
      </c>
      <c r="L1279" s="0"/>
    </row>
    <row r="1280" customFormat="false" ht="30.8" hidden="false" customHeight="false" outlineLevel="0" collapsed="false">
      <c r="A1280" s="1" t="s">
        <v>3484</v>
      </c>
      <c r="B1280" s="1" t="s">
        <v>3485</v>
      </c>
      <c r="C1280" s="1" t="s">
        <v>34</v>
      </c>
      <c r="D1280" s="1" t="s">
        <v>82</v>
      </c>
      <c r="E1280" s="1" t="n">
        <v>13895</v>
      </c>
      <c r="F1280" s="1" t="n">
        <f aca="false">D1280-C1280</f>
        <v>2</v>
      </c>
      <c r="G1280" s="22" t="n">
        <v>4693.5</v>
      </c>
      <c r="H1280" s="1" t="n">
        <f aca="false">G1280*F1280</f>
        <v>9387</v>
      </c>
      <c r="I1280" s="13" t="s">
        <v>3486</v>
      </c>
      <c r="J1280" s="14" t="n">
        <v>9387</v>
      </c>
      <c r="K1280" s="22" t="n">
        <f aca="false">H1280-J1280</f>
        <v>0</v>
      </c>
      <c r="L1280" s="0"/>
    </row>
    <row r="1281" s="12" customFormat="true" ht="29.85" hidden="false" customHeight="false" outlineLevel="0" collapsed="false">
      <c r="A1281" s="19" t="s">
        <v>3487</v>
      </c>
      <c r="B1281" s="11" t="s">
        <v>3488</v>
      </c>
      <c r="C1281" s="11" t="s">
        <v>63</v>
      </c>
      <c r="D1281" s="11" t="s">
        <v>74</v>
      </c>
      <c r="E1281" s="11" t="n">
        <v>9865</v>
      </c>
      <c r="F1281" s="11" t="n">
        <f aca="false">D1281-C1281</f>
        <v>1</v>
      </c>
      <c r="G1281" s="8" t="n">
        <v>3853.5</v>
      </c>
      <c r="H1281" s="11" t="n">
        <f aca="false">(G1281*F1281)*2</f>
        <v>7707</v>
      </c>
      <c r="I1281" s="9" t="s">
        <v>3489</v>
      </c>
      <c r="J1281" s="10" t="n">
        <v>3853.5</v>
      </c>
      <c r="K1281" s="11" t="n">
        <f aca="false">H1281-J1281-J1282</f>
        <v>0</v>
      </c>
      <c r="L1281" s="11"/>
    </row>
    <row r="1282" s="12" customFormat="true" ht="29.85" hidden="false" customHeight="false" outlineLevel="0" collapsed="false">
      <c r="A1282" s="19"/>
      <c r="B1282" s="11"/>
      <c r="C1282" s="11"/>
      <c r="D1282" s="11"/>
      <c r="E1282" s="11"/>
      <c r="F1282" s="11"/>
      <c r="G1282" s="8"/>
      <c r="H1282" s="11"/>
      <c r="I1282" s="9" t="s">
        <v>3490</v>
      </c>
      <c r="J1282" s="10" t="n">
        <v>3853.5</v>
      </c>
      <c r="K1282" s="11" t="n">
        <v>0</v>
      </c>
      <c r="L1282" s="11"/>
    </row>
    <row r="1283" customFormat="false" ht="15.9" hidden="false" customHeight="false" outlineLevel="0" collapsed="false">
      <c r="A1283" s="1" t="s">
        <v>3491</v>
      </c>
      <c r="B1283" s="1" t="s">
        <v>3492</v>
      </c>
      <c r="C1283" s="1" t="s">
        <v>19</v>
      </c>
      <c r="D1283" s="1" t="s">
        <v>82</v>
      </c>
      <c r="E1283" s="1" t="n">
        <v>8490</v>
      </c>
      <c r="F1283" s="1" t="n">
        <f aca="false">D1283-C1283</f>
        <v>1</v>
      </c>
      <c r="G1283" s="22" t="n">
        <v>3853.5</v>
      </c>
      <c r="H1283" s="1" t="n">
        <f aca="false">G1283*F1283</f>
        <v>3853.5</v>
      </c>
      <c r="I1283" s="13" t="s">
        <v>3493</v>
      </c>
      <c r="J1283" s="14" t="n">
        <v>3853.5</v>
      </c>
      <c r="K1283" s="1" t="n">
        <f aca="false">H1283-J1283</f>
        <v>0</v>
      </c>
      <c r="L1283" s="0"/>
    </row>
    <row r="1284" customFormat="false" ht="30.8" hidden="false" customHeight="false" outlineLevel="0" collapsed="false">
      <c r="A1284" s="1" t="s">
        <v>3494</v>
      </c>
      <c r="B1284" s="1" t="s">
        <v>3495</v>
      </c>
      <c r="C1284" s="1" t="s">
        <v>14</v>
      </c>
      <c r="D1284" s="1" t="s">
        <v>150</v>
      </c>
      <c r="E1284" s="1" t="n">
        <v>19730</v>
      </c>
      <c r="F1284" s="1" t="n">
        <f aca="false">D1284-C1284</f>
        <v>4</v>
      </c>
      <c r="G1284" s="22" t="n">
        <v>3853.5</v>
      </c>
      <c r="H1284" s="1" t="n">
        <f aca="false">G1284*F1284</f>
        <v>15414</v>
      </c>
      <c r="I1284" s="13" t="s">
        <v>3496</v>
      </c>
      <c r="J1284" s="14" t="n">
        <v>15414</v>
      </c>
      <c r="K1284" s="1" t="n">
        <f aca="false">H1284-J1284</f>
        <v>0</v>
      </c>
      <c r="L1284" s="0"/>
    </row>
    <row r="1285" customFormat="false" ht="30.8" hidden="false" customHeight="false" outlineLevel="0" collapsed="false">
      <c r="A1285" s="22" t="s">
        <v>3497</v>
      </c>
      <c r="B1285" s="22" t="s">
        <v>3498</v>
      </c>
      <c r="C1285" s="22" t="s">
        <v>75</v>
      </c>
      <c r="D1285" s="22" t="s">
        <v>19</v>
      </c>
      <c r="E1285" s="22" t="n">
        <v>9865</v>
      </c>
      <c r="F1285" s="22" t="n">
        <f aca="false">D1285-C1285</f>
        <v>2</v>
      </c>
      <c r="G1285" s="22" t="n">
        <v>3853.5</v>
      </c>
      <c r="H1285" s="22" t="n">
        <f aca="false">G1285*F1285</f>
        <v>7707</v>
      </c>
      <c r="I1285" s="13" t="s">
        <v>3499</v>
      </c>
      <c r="J1285" s="14" t="n">
        <v>7707</v>
      </c>
      <c r="K1285" s="1" t="n">
        <f aca="false">H1285-J1285</f>
        <v>0</v>
      </c>
      <c r="L1285" s="0"/>
    </row>
    <row r="1286" customFormat="false" ht="30.8" hidden="false" customHeight="false" outlineLevel="0" collapsed="false">
      <c r="A1286" s="1" t="s">
        <v>3500</v>
      </c>
      <c r="B1286" s="1" t="s">
        <v>3501</v>
      </c>
      <c r="C1286" s="1" t="s">
        <v>34</v>
      </c>
      <c r="D1286" s="1" t="s">
        <v>35</v>
      </c>
      <c r="E1286" s="1" t="n">
        <v>31245</v>
      </c>
      <c r="F1286" s="1" t="n">
        <f aca="false">D1286-C1286</f>
        <v>6</v>
      </c>
      <c r="G1286" s="22" t="n">
        <v>3853.5</v>
      </c>
      <c r="H1286" s="1" t="n">
        <f aca="false">G1286*F1286</f>
        <v>23121</v>
      </c>
      <c r="I1286" s="13" t="s">
        <v>3502</v>
      </c>
      <c r="J1286" s="14" t="n">
        <v>23121</v>
      </c>
      <c r="K1286" s="1" t="n">
        <f aca="false">H1286-J1286</f>
        <v>0</v>
      </c>
      <c r="L1286" s="0"/>
    </row>
    <row r="1287" customFormat="false" ht="30.8" hidden="false" customHeight="false" outlineLevel="0" collapsed="false">
      <c r="A1287" s="1" t="s">
        <v>3503</v>
      </c>
      <c r="B1287" s="1" t="s">
        <v>3504</v>
      </c>
      <c r="C1287" s="1" t="s">
        <v>34</v>
      </c>
      <c r="D1287" s="1" t="s">
        <v>67</v>
      </c>
      <c r="E1287" s="1" t="n">
        <v>30537.5</v>
      </c>
      <c r="F1287" s="1" t="n">
        <f aca="false">D1287-C1287</f>
        <v>5</v>
      </c>
      <c r="G1287" s="22" t="n">
        <v>3853.5</v>
      </c>
      <c r="H1287" s="1" t="n">
        <f aca="false">G1287*F1287</f>
        <v>19267.5</v>
      </c>
      <c r="I1287" s="13" t="s">
        <v>3505</v>
      </c>
      <c r="J1287" s="14" t="n">
        <v>19267.5</v>
      </c>
      <c r="K1287" s="1" t="n">
        <f aca="false">H1287-J1287</f>
        <v>0</v>
      </c>
      <c r="L1287" s="0"/>
    </row>
    <row r="1288" customFormat="false" ht="30.8" hidden="false" customHeight="false" outlineLevel="0" collapsed="false">
      <c r="A1288" s="1" t="s">
        <v>3506</v>
      </c>
      <c r="B1288" s="1" t="s">
        <v>3507</v>
      </c>
      <c r="C1288" s="1" t="s">
        <v>112</v>
      </c>
      <c r="D1288" s="1" t="s">
        <v>14</v>
      </c>
      <c r="E1288" s="1" t="n">
        <v>6822.5</v>
      </c>
      <c r="F1288" s="1" t="n">
        <f aca="false">D1288-C1288</f>
        <v>1</v>
      </c>
      <c r="G1288" s="22" t="n">
        <v>5743.5</v>
      </c>
      <c r="H1288" s="1" t="n">
        <f aca="false">G1288*F1288</f>
        <v>5743.5</v>
      </c>
      <c r="I1288" s="13" t="s">
        <v>3508</v>
      </c>
      <c r="J1288" s="14" t="n">
        <v>5743.4</v>
      </c>
      <c r="K1288" s="1" t="n">
        <f aca="false">H1288-J1288</f>
        <v>0.100000000000364</v>
      </c>
      <c r="L1288" s="0"/>
    </row>
    <row r="1289" customFormat="false" ht="30.8" hidden="false" customHeight="false" outlineLevel="0" collapsed="false">
      <c r="A1289" s="1" t="s">
        <v>3509</v>
      </c>
      <c r="B1289" s="1" t="s">
        <v>3507</v>
      </c>
      <c r="C1289" s="1" t="s">
        <v>146</v>
      </c>
      <c r="D1289" s="1" t="s">
        <v>58</v>
      </c>
      <c r="E1289" s="1" t="n">
        <v>11185</v>
      </c>
      <c r="F1289" s="1" t="n">
        <f aca="false">D1289-C1289</f>
        <v>2</v>
      </c>
      <c r="G1289" s="22" t="n">
        <v>3853.5</v>
      </c>
      <c r="H1289" s="1" t="n">
        <f aca="false">G1289*F1289</f>
        <v>7707</v>
      </c>
      <c r="I1289" s="13" t="s">
        <v>3510</v>
      </c>
      <c r="J1289" s="14" t="n">
        <v>7707</v>
      </c>
      <c r="K1289" s="1" t="n">
        <f aca="false">H1289-J1289</f>
        <v>0</v>
      </c>
      <c r="L1289" s="0"/>
    </row>
    <row r="1290" customFormat="false" ht="30.8" hidden="false" customHeight="false" outlineLevel="0" collapsed="false">
      <c r="A1290" s="1" t="s">
        <v>3511</v>
      </c>
      <c r="B1290" s="1" t="s">
        <v>3512</v>
      </c>
      <c r="C1290" s="1" t="s">
        <v>35</v>
      </c>
      <c r="D1290" s="1" t="s">
        <v>13</v>
      </c>
      <c r="E1290" s="1" t="n">
        <v>10415</v>
      </c>
      <c r="F1290" s="1" t="n">
        <f aca="false">D1290-C1290</f>
        <v>2</v>
      </c>
      <c r="G1290" s="22" t="n">
        <v>3853.5</v>
      </c>
      <c r="H1290" s="1" t="n">
        <f aca="false">G1290*F1290</f>
        <v>7707</v>
      </c>
      <c r="I1290" s="13" t="s">
        <v>3513</v>
      </c>
      <c r="J1290" s="14" t="n">
        <v>7707</v>
      </c>
      <c r="K1290" s="1" t="n">
        <f aca="false">H1290-J1290</f>
        <v>0</v>
      </c>
      <c r="L1290" s="0"/>
    </row>
    <row r="1291" customFormat="false" ht="30.8" hidden="false" customHeight="false" outlineLevel="0" collapsed="false">
      <c r="A1291" s="1" t="s">
        <v>3514</v>
      </c>
      <c r="B1291" s="1" t="s">
        <v>3515</v>
      </c>
      <c r="C1291" s="1" t="s">
        <v>19</v>
      </c>
      <c r="D1291" s="1" t="s">
        <v>82</v>
      </c>
      <c r="E1291" s="1" t="n">
        <v>4932.5</v>
      </c>
      <c r="F1291" s="1" t="n">
        <f aca="false">D1291-C1291</f>
        <v>1</v>
      </c>
      <c r="G1291" s="22" t="n">
        <v>3853.5</v>
      </c>
      <c r="H1291" s="1" t="n">
        <f aca="false">G1291*F1291</f>
        <v>3853.5</v>
      </c>
      <c r="I1291" s="13" t="s">
        <v>3516</v>
      </c>
      <c r="J1291" s="14" t="n">
        <v>3853.5</v>
      </c>
      <c r="K1291" s="1" t="n">
        <f aca="false">H1291-J1291</f>
        <v>0</v>
      </c>
      <c r="L1291" s="0"/>
    </row>
    <row r="1292" customFormat="false" ht="30.8" hidden="false" customHeight="false" outlineLevel="0" collapsed="false">
      <c r="A1292" s="1" t="s">
        <v>3517</v>
      </c>
      <c r="B1292" s="1" t="s">
        <v>3518</v>
      </c>
      <c r="C1292" s="1" t="s">
        <v>39</v>
      </c>
      <c r="D1292" s="1" t="s">
        <v>86</v>
      </c>
      <c r="E1292" s="1" t="n">
        <v>9865</v>
      </c>
      <c r="F1292" s="1" t="n">
        <f aca="false">D1292-C1292</f>
        <v>2</v>
      </c>
      <c r="G1292" s="22" t="n">
        <v>3853.5</v>
      </c>
      <c r="H1292" s="1" t="n">
        <f aca="false">G1292*F1292</f>
        <v>7707</v>
      </c>
      <c r="I1292" s="13" t="s">
        <v>3519</v>
      </c>
      <c r="J1292" s="14" t="n">
        <v>7707</v>
      </c>
      <c r="K1292" s="1" t="n">
        <f aca="false">H1292-J1292</f>
        <v>0</v>
      </c>
      <c r="L1292" s="0"/>
    </row>
    <row r="1293" customFormat="false" ht="15.9" hidden="false" customHeight="false" outlineLevel="0" collapsed="false">
      <c r="A1293" s="1" t="s">
        <v>3520</v>
      </c>
      <c r="B1293" s="1" t="s">
        <v>3521</v>
      </c>
      <c r="C1293" s="1" t="s">
        <v>207</v>
      </c>
      <c r="D1293" s="1" t="s">
        <v>51</v>
      </c>
      <c r="E1293" s="1" t="n">
        <v>6822.5</v>
      </c>
      <c r="F1293" s="1" t="n">
        <f aca="false">D1293-C1293</f>
        <v>1</v>
      </c>
      <c r="G1293" s="22" t="n">
        <v>5743.5</v>
      </c>
      <c r="H1293" s="1" t="n">
        <f aca="false">G1293*F1293</f>
        <v>5743.5</v>
      </c>
      <c r="I1293" s="13" t="s">
        <v>3522</v>
      </c>
      <c r="J1293" s="14" t="n">
        <v>5743.4</v>
      </c>
      <c r="K1293" s="1" t="n">
        <f aca="false">H1293-J1293</f>
        <v>0.100000000000364</v>
      </c>
      <c r="L1293" s="0"/>
    </row>
    <row r="1294" customFormat="false" ht="15.9" hidden="false" customHeight="false" outlineLevel="0" collapsed="false">
      <c r="A1294" s="1" t="s">
        <v>3523</v>
      </c>
      <c r="B1294" s="1" t="s">
        <v>3524</v>
      </c>
      <c r="C1294" s="1" t="s">
        <v>29</v>
      </c>
      <c r="D1294" s="1" t="s">
        <v>75</v>
      </c>
      <c r="E1294" s="1" t="n">
        <v>24430</v>
      </c>
      <c r="F1294" s="1" t="n">
        <f aca="false">D1294-C1294</f>
        <v>4</v>
      </c>
      <c r="G1294" s="22" t="n">
        <v>3853.5</v>
      </c>
      <c r="H1294" s="1" t="n">
        <f aca="false">G1294*F1294</f>
        <v>15414</v>
      </c>
      <c r="I1294" s="13" t="s">
        <v>3525</v>
      </c>
      <c r="J1294" s="14" t="n">
        <v>15414</v>
      </c>
      <c r="K1294" s="1" t="n">
        <f aca="false">H1294-J1294</f>
        <v>0</v>
      </c>
      <c r="L1294" s="0"/>
    </row>
    <row r="1295" customFormat="false" ht="15.9" hidden="false" customHeight="false" outlineLevel="0" collapsed="false">
      <c r="A1295" s="1" t="s">
        <v>3526</v>
      </c>
      <c r="B1295" s="1" t="s">
        <v>3527</v>
      </c>
      <c r="C1295" s="1" t="s">
        <v>51</v>
      </c>
      <c r="D1295" s="1" t="s">
        <v>14</v>
      </c>
      <c r="E1295" s="1" t="n">
        <v>9865</v>
      </c>
      <c r="F1295" s="1" t="n">
        <f aca="false">D1295-C1295</f>
        <v>2</v>
      </c>
      <c r="G1295" s="22" t="n">
        <v>3853.5</v>
      </c>
      <c r="H1295" s="1" t="n">
        <f aca="false">G1295*F1295</f>
        <v>7707</v>
      </c>
      <c r="I1295" s="13" t="s">
        <v>3528</v>
      </c>
      <c r="J1295" s="14" t="n">
        <v>7707</v>
      </c>
      <c r="K1295" s="1" t="n">
        <f aca="false">H1295-J1295</f>
        <v>0</v>
      </c>
      <c r="L1295" s="0"/>
    </row>
    <row r="1296" s="32" customFormat="true" ht="30.8" hidden="false" customHeight="false" outlineLevel="0" collapsed="false">
      <c r="A1296" s="29" t="s">
        <v>3529</v>
      </c>
      <c r="B1296" s="29" t="s">
        <v>3530</v>
      </c>
      <c r="C1296" s="29" t="s">
        <v>51</v>
      </c>
      <c r="D1296" s="29" t="s">
        <v>14</v>
      </c>
      <c r="E1296" s="29" t="n">
        <v>9865</v>
      </c>
      <c r="F1296" s="29" t="n">
        <f aca="false">D1296-C1296</f>
        <v>2</v>
      </c>
      <c r="G1296" s="29" t="n">
        <v>3853.5</v>
      </c>
      <c r="H1296" s="29" t="n">
        <f aca="false">G1296*F1296</f>
        <v>7707</v>
      </c>
      <c r="I1296" s="30" t="s">
        <v>3531</v>
      </c>
      <c r="J1296" s="31" t="n">
        <v>7707</v>
      </c>
      <c r="K1296" s="1" t="n">
        <f aca="false">H1296-J1296</f>
        <v>0</v>
      </c>
      <c r="L1296" s="29"/>
      <c r="AMI1296" s="0"/>
      <c r="AMJ1296" s="0"/>
    </row>
    <row r="1297" customFormat="false" ht="30.8" hidden="false" customHeight="false" outlineLevel="0" collapsed="false">
      <c r="A1297" s="1" t="s">
        <v>3532</v>
      </c>
      <c r="B1297" s="1" t="s">
        <v>3533</v>
      </c>
      <c r="C1297" s="1" t="s">
        <v>24</v>
      </c>
      <c r="D1297" s="1" t="s">
        <v>75</v>
      </c>
      <c r="E1297" s="1" t="n">
        <v>7813.75</v>
      </c>
      <c r="F1297" s="1" t="n">
        <f aca="false">D1297-C1297</f>
        <v>1</v>
      </c>
      <c r="G1297" s="22" t="n">
        <v>3853.5</v>
      </c>
      <c r="H1297" s="1" t="n">
        <f aca="false">G1297*F1297</f>
        <v>3853.5</v>
      </c>
      <c r="I1297" s="13" t="s">
        <v>3534</v>
      </c>
      <c r="J1297" s="14" t="n">
        <v>3853.5</v>
      </c>
      <c r="K1297" s="1" t="n">
        <f aca="false">H1297-J1297</f>
        <v>0</v>
      </c>
      <c r="L1297" s="0"/>
    </row>
    <row r="1298" s="69" customFormat="true" ht="29.85" hidden="false" customHeight="false" outlineLevel="0" collapsed="false">
      <c r="A1298" s="66" t="n">
        <v>105301610</v>
      </c>
      <c r="B1298" s="66"/>
      <c r="C1298" s="66"/>
      <c r="D1298" s="66"/>
      <c r="E1298" s="66"/>
      <c r="F1298" s="66"/>
      <c r="G1298" s="66"/>
      <c r="H1298" s="66" t="n">
        <v>0</v>
      </c>
      <c r="I1298" s="67" t="s">
        <v>3535</v>
      </c>
      <c r="J1298" s="68" t="n">
        <v>3853.5</v>
      </c>
      <c r="K1298" s="66" t="n">
        <f aca="false">H1298-J1298</f>
        <v>-3853.5</v>
      </c>
      <c r="L1298" s="66" t="s">
        <v>690</v>
      </c>
    </row>
    <row r="1299" customFormat="false" ht="30.8" hidden="false" customHeight="false" outlineLevel="0" collapsed="false">
      <c r="A1299" s="1" t="s">
        <v>3536</v>
      </c>
      <c r="B1299" s="1" t="s">
        <v>3537</v>
      </c>
      <c r="C1299" s="1" t="s">
        <v>28</v>
      </c>
      <c r="D1299" s="1" t="s">
        <v>142</v>
      </c>
      <c r="E1299" s="1" t="n">
        <v>15627.5</v>
      </c>
      <c r="F1299" s="1" t="n">
        <f aca="false">D1299-C1299</f>
        <v>2</v>
      </c>
      <c r="G1299" s="22" t="n">
        <v>3853.5</v>
      </c>
      <c r="H1299" s="1" t="n">
        <f aca="false">G1299*F1299</f>
        <v>7707</v>
      </c>
      <c r="I1299" s="13" t="s">
        <v>3538</v>
      </c>
      <c r="J1299" s="14" t="n">
        <v>7707</v>
      </c>
      <c r="K1299" s="1" t="n">
        <f aca="false">H1299-J1299</f>
        <v>0</v>
      </c>
      <c r="L1299" s="0"/>
    </row>
    <row r="1300" customFormat="false" ht="15.9" hidden="false" customHeight="false" outlineLevel="0" collapsed="false">
      <c r="A1300" s="1" t="s">
        <v>3539</v>
      </c>
      <c r="B1300" s="1" t="s">
        <v>3540</v>
      </c>
      <c r="C1300" s="1" t="s">
        <v>51</v>
      </c>
      <c r="D1300" s="1" t="s">
        <v>112</v>
      </c>
      <c r="E1300" s="1" t="n">
        <v>6947.5</v>
      </c>
      <c r="F1300" s="1" t="n">
        <f aca="false">D1300-C1300</f>
        <v>1</v>
      </c>
      <c r="G1300" s="22" t="n">
        <v>4693.5</v>
      </c>
      <c r="H1300" s="1" t="n">
        <f aca="false">G1300*F1300</f>
        <v>4693.5</v>
      </c>
      <c r="I1300" s="13" t="s">
        <v>3541</v>
      </c>
      <c r="J1300" s="14" t="n">
        <v>4693.5</v>
      </c>
      <c r="K1300" s="1" t="n">
        <f aca="false">H1300-J1300</f>
        <v>0</v>
      </c>
      <c r="L1300" s="0"/>
    </row>
    <row r="1301" customFormat="false" ht="15.9" hidden="false" customHeight="false" outlineLevel="0" collapsed="false">
      <c r="A1301" s="22" t="s">
        <v>3542</v>
      </c>
      <c r="B1301" s="22" t="s">
        <v>3543</v>
      </c>
      <c r="C1301" s="22" t="s">
        <v>180</v>
      </c>
      <c r="D1301" s="22" t="s">
        <v>150</v>
      </c>
      <c r="E1301" s="22" t="n">
        <v>13645</v>
      </c>
      <c r="F1301" s="22" t="n">
        <f aca="false">D1301-C1301</f>
        <v>2</v>
      </c>
      <c r="G1301" s="22" t="n">
        <v>5743.5</v>
      </c>
      <c r="H1301" s="22" t="n">
        <f aca="false">G1301*F1301</f>
        <v>11487</v>
      </c>
      <c r="I1301" s="13" t="s">
        <v>3544</v>
      </c>
      <c r="J1301" s="14" t="n">
        <v>11486.8</v>
      </c>
      <c r="K1301" s="1" t="n">
        <f aca="false">H1301-J1301</f>
        <v>0.200000000000728</v>
      </c>
      <c r="L1301" s="0"/>
    </row>
    <row r="1302" customFormat="false" ht="30.8" hidden="false" customHeight="false" outlineLevel="0" collapsed="false">
      <c r="A1302" s="1" t="s">
        <v>3545</v>
      </c>
      <c r="B1302" s="1" t="s">
        <v>3546</v>
      </c>
      <c r="C1302" s="1" t="s">
        <v>82</v>
      </c>
      <c r="D1302" s="1" t="s">
        <v>119</v>
      </c>
      <c r="E1302" s="1" t="n">
        <v>9865</v>
      </c>
      <c r="F1302" s="1" t="n">
        <f aca="false">D1302-C1302</f>
        <v>2</v>
      </c>
      <c r="G1302" s="22" t="n">
        <v>3853.5</v>
      </c>
      <c r="H1302" s="1" t="n">
        <f aca="false">G1302*F1302</f>
        <v>7707</v>
      </c>
      <c r="I1302" s="13" t="s">
        <v>3547</v>
      </c>
      <c r="J1302" s="14" t="n">
        <v>7707</v>
      </c>
      <c r="K1302" s="1" t="n">
        <f aca="false">H1302-J1302</f>
        <v>0</v>
      </c>
      <c r="L1302" s="0"/>
    </row>
    <row r="1303" customFormat="false" ht="15.9" hidden="false" customHeight="false" outlineLevel="0" collapsed="false">
      <c r="A1303" s="1" t="s">
        <v>3548</v>
      </c>
      <c r="B1303" s="1" t="s">
        <v>3549</v>
      </c>
      <c r="C1303" s="1" t="s">
        <v>119</v>
      </c>
      <c r="D1303" s="1" t="s">
        <v>67</v>
      </c>
      <c r="E1303" s="1" t="n">
        <v>4932.5</v>
      </c>
      <c r="F1303" s="1" t="n">
        <f aca="false">D1303-C1303</f>
        <v>1</v>
      </c>
      <c r="G1303" s="22" t="n">
        <v>3853.5</v>
      </c>
      <c r="H1303" s="1" t="n">
        <f aca="false">G1303*F1303</f>
        <v>3853.5</v>
      </c>
      <c r="I1303" s="13" t="s">
        <v>3550</v>
      </c>
      <c r="J1303" s="14" t="n">
        <v>3853.5</v>
      </c>
      <c r="K1303" s="1" t="n">
        <f aca="false">H1303-J1303</f>
        <v>0</v>
      </c>
      <c r="L1303" s="0"/>
    </row>
    <row r="1304" s="18" customFormat="true" ht="15.85" hidden="false" customHeight="false" outlineLevel="0" collapsed="false">
      <c r="A1304" s="15" t="s">
        <v>3551</v>
      </c>
      <c r="B1304" s="15" t="s">
        <v>3552</v>
      </c>
      <c r="C1304" s="15" t="s">
        <v>43</v>
      </c>
      <c r="D1304" s="15" t="s">
        <v>142</v>
      </c>
      <c r="E1304" s="15" t="n">
        <v>14250</v>
      </c>
      <c r="F1304" s="15" t="n">
        <f aca="false">D1304-C1304</f>
        <v>3</v>
      </c>
      <c r="G1304" s="15" t="n">
        <v>3670</v>
      </c>
      <c r="H1304" s="15" t="n">
        <f aca="false">G1304*F1304</f>
        <v>11010</v>
      </c>
      <c r="I1304" s="16" t="s">
        <v>3553</v>
      </c>
      <c r="J1304" s="17" t="n">
        <v>11010</v>
      </c>
      <c r="K1304" s="15" t="n">
        <f aca="false">H1304-J1304</f>
        <v>0</v>
      </c>
    </row>
    <row r="1305" customFormat="false" ht="30.8" hidden="false" customHeight="false" outlineLevel="0" collapsed="false">
      <c r="A1305" s="1" t="s">
        <v>3554</v>
      </c>
      <c r="B1305" s="1" t="s">
        <v>3555</v>
      </c>
      <c r="C1305" s="1" t="s">
        <v>43</v>
      </c>
      <c r="D1305" s="1" t="s">
        <v>29</v>
      </c>
      <c r="E1305" s="1" t="n">
        <v>27290</v>
      </c>
      <c r="F1305" s="1" t="n">
        <f aca="false">D1305-C1305</f>
        <v>4</v>
      </c>
      <c r="G1305" s="22" t="n">
        <v>5743.5</v>
      </c>
      <c r="H1305" s="1" t="n">
        <f aca="false">G1305*F1305</f>
        <v>22974</v>
      </c>
      <c r="I1305" s="13" t="s">
        <v>3556</v>
      </c>
      <c r="J1305" s="14" t="n">
        <v>22973.6</v>
      </c>
      <c r="K1305" s="1" t="n">
        <f aca="false">H1305-J1305</f>
        <v>0.400000000001455</v>
      </c>
      <c r="L1305" s="0"/>
    </row>
    <row r="1306" customFormat="false" ht="30.8" hidden="false" customHeight="false" outlineLevel="0" collapsed="false">
      <c r="A1306" s="22" t="s">
        <v>3557</v>
      </c>
      <c r="B1306" s="22" t="s">
        <v>3558</v>
      </c>
      <c r="C1306" s="22" t="s">
        <v>58</v>
      </c>
      <c r="D1306" s="22" t="s">
        <v>232</v>
      </c>
      <c r="E1306" s="22" t="n">
        <v>4932.5</v>
      </c>
      <c r="F1306" s="22" t="n">
        <f aca="false">D1306-C1306</f>
        <v>1</v>
      </c>
      <c r="G1306" s="22" t="n">
        <v>3853.5</v>
      </c>
      <c r="H1306" s="22" t="n">
        <f aca="false">G1306*F1306</f>
        <v>3853.5</v>
      </c>
      <c r="I1306" s="13" t="s">
        <v>3559</v>
      </c>
      <c r="J1306" s="14" t="n">
        <v>3853.5</v>
      </c>
      <c r="K1306" s="1" t="n">
        <f aca="false">H1306-J1306</f>
        <v>0</v>
      </c>
      <c r="L1306" s="0"/>
    </row>
    <row r="1307" customFormat="false" ht="30.8" hidden="false" customHeight="false" outlineLevel="0" collapsed="false">
      <c r="A1307" s="1" t="s">
        <v>3560</v>
      </c>
      <c r="B1307" s="1" t="s">
        <v>3561</v>
      </c>
      <c r="C1307" s="1" t="s">
        <v>51</v>
      </c>
      <c r="D1307" s="1" t="s">
        <v>14</v>
      </c>
      <c r="E1307" s="1" t="n">
        <v>10415</v>
      </c>
      <c r="F1307" s="1" t="n">
        <f aca="false">D1307-C1307</f>
        <v>2</v>
      </c>
      <c r="G1307" s="22" t="n">
        <v>3853.5</v>
      </c>
      <c r="H1307" s="1" t="n">
        <f aca="false">G1307*F1307</f>
        <v>7707</v>
      </c>
      <c r="I1307" s="13" t="s">
        <v>3562</v>
      </c>
      <c r="J1307" s="14" t="n">
        <v>7707</v>
      </c>
      <c r="K1307" s="1" t="n">
        <f aca="false">H1307-J1307</f>
        <v>0</v>
      </c>
      <c r="L1307" s="0"/>
    </row>
    <row r="1308" customFormat="false" ht="30.8" hidden="false" customHeight="false" outlineLevel="0" collapsed="false">
      <c r="A1308" s="1" t="s">
        <v>3563</v>
      </c>
      <c r="B1308" s="1" t="s">
        <v>3564</v>
      </c>
      <c r="C1308" s="1" t="s">
        <v>39</v>
      </c>
      <c r="D1308" s="1" t="s">
        <v>86</v>
      </c>
      <c r="E1308" s="1" t="n">
        <v>9865</v>
      </c>
      <c r="F1308" s="1" t="n">
        <f aca="false">D1308-C1308</f>
        <v>2</v>
      </c>
      <c r="G1308" s="22" t="n">
        <v>3853.5</v>
      </c>
      <c r="H1308" s="1" t="n">
        <f aca="false">G1308*F1308</f>
        <v>7707</v>
      </c>
      <c r="I1308" s="13" t="s">
        <v>3565</v>
      </c>
      <c r="J1308" s="14" t="n">
        <v>7707</v>
      </c>
      <c r="K1308" s="1" t="n">
        <f aca="false">H1308-J1308</f>
        <v>0</v>
      </c>
      <c r="L1308" s="0"/>
    </row>
    <row r="1309" customFormat="false" ht="30.8" hidden="false" customHeight="false" outlineLevel="0" collapsed="false">
      <c r="A1309" s="1" t="s">
        <v>3566</v>
      </c>
      <c r="B1309" s="1" t="s">
        <v>3567</v>
      </c>
      <c r="C1309" s="1" t="s">
        <v>34</v>
      </c>
      <c r="D1309" s="1" t="s">
        <v>86</v>
      </c>
      <c r="E1309" s="1" t="n">
        <v>47857.5</v>
      </c>
      <c r="F1309" s="1" t="n">
        <f aca="false">D1309-C1309</f>
        <v>9</v>
      </c>
      <c r="G1309" s="22" t="n">
        <v>3853.5</v>
      </c>
      <c r="H1309" s="1" t="n">
        <f aca="false">G1309*F1309</f>
        <v>34681.5</v>
      </c>
      <c r="I1309" s="13" t="s">
        <v>3568</v>
      </c>
      <c r="J1309" s="14" t="n">
        <v>34681.5</v>
      </c>
      <c r="K1309" s="1" t="n">
        <f aca="false">H1309-J1309</f>
        <v>0</v>
      </c>
      <c r="L1309" s="0"/>
    </row>
    <row r="1310" customFormat="false" ht="30.8" hidden="false" customHeight="false" outlineLevel="0" collapsed="false">
      <c r="A1310" s="1" t="s">
        <v>3569</v>
      </c>
      <c r="B1310" s="1" t="s">
        <v>3570</v>
      </c>
      <c r="C1310" s="1" t="s">
        <v>86</v>
      </c>
      <c r="D1310" s="1" t="s">
        <v>133</v>
      </c>
      <c r="E1310" s="1" t="n">
        <v>4932.5</v>
      </c>
      <c r="F1310" s="1" t="n">
        <f aca="false">D1310-C1310</f>
        <v>1</v>
      </c>
      <c r="G1310" s="22" t="n">
        <v>3853.5</v>
      </c>
      <c r="H1310" s="1" t="n">
        <f aca="false">G1310*F1310</f>
        <v>3853.5</v>
      </c>
      <c r="I1310" s="13" t="s">
        <v>3571</v>
      </c>
      <c r="J1310" s="14" t="n">
        <v>3853.5</v>
      </c>
      <c r="K1310" s="1" t="n">
        <f aca="false">H1310-J1310</f>
        <v>0</v>
      </c>
      <c r="L1310" s="0"/>
    </row>
    <row r="1311" customFormat="false" ht="30.8" hidden="false" customHeight="false" outlineLevel="0" collapsed="false">
      <c r="A1311" s="1" t="s">
        <v>3572</v>
      </c>
      <c r="B1311" s="1" t="s">
        <v>3573</v>
      </c>
      <c r="C1311" s="1" t="s">
        <v>43</v>
      </c>
      <c r="D1311" s="1" t="s">
        <v>142</v>
      </c>
      <c r="E1311" s="1" t="n">
        <v>17298.75</v>
      </c>
      <c r="F1311" s="1" t="n">
        <f aca="false">D1311-C1311</f>
        <v>3</v>
      </c>
      <c r="G1311" s="22" t="n">
        <v>3853.5</v>
      </c>
      <c r="H1311" s="1" t="n">
        <f aca="false">G1311*F1311</f>
        <v>11560.5</v>
      </c>
      <c r="I1311" s="13" t="s">
        <v>3574</v>
      </c>
      <c r="J1311" s="14" t="n">
        <v>11560.5</v>
      </c>
      <c r="K1311" s="1" t="n">
        <f aca="false">H1311-J1311</f>
        <v>0</v>
      </c>
      <c r="L1311" s="0"/>
    </row>
    <row r="1312" s="18" customFormat="true" ht="29.85" hidden="false" customHeight="false" outlineLevel="0" collapsed="false">
      <c r="A1312" s="15" t="s">
        <v>3575</v>
      </c>
      <c r="B1312" s="15" t="s">
        <v>3576</v>
      </c>
      <c r="C1312" s="15" t="s">
        <v>43</v>
      </c>
      <c r="D1312" s="15" t="s">
        <v>29</v>
      </c>
      <c r="E1312" s="15" t="n">
        <v>29990</v>
      </c>
      <c r="F1312" s="15" t="n">
        <f aca="false">D1312-C1312</f>
        <v>4</v>
      </c>
      <c r="G1312" s="15" t="n">
        <v>3670</v>
      </c>
      <c r="H1312" s="15" t="n">
        <f aca="false">G1312*F1312</f>
        <v>14680</v>
      </c>
      <c r="I1312" s="16" t="s">
        <v>3577</v>
      </c>
      <c r="J1312" s="17" t="n">
        <v>14680</v>
      </c>
      <c r="K1312" s="15" t="n">
        <f aca="false">H1312-J1312</f>
        <v>0</v>
      </c>
    </row>
    <row r="1313" customFormat="false" ht="30.8" hidden="false" customHeight="false" outlineLevel="0" collapsed="false">
      <c r="A1313" s="1" t="s">
        <v>3578</v>
      </c>
      <c r="B1313" s="1" t="s">
        <v>3579</v>
      </c>
      <c r="C1313" s="1" t="s">
        <v>29</v>
      </c>
      <c r="D1313" s="1" t="s">
        <v>75</v>
      </c>
      <c r="E1313" s="1" t="n">
        <v>26705</v>
      </c>
      <c r="F1313" s="1" t="n">
        <f aca="false">D1313-C1313</f>
        <v>4</v>
      </c>
      <c r="G1313" s="22" t="n">
        <v>3853.5</v>
      </c>
      <c r="H1313" s="1" t="n">
        <f aca="false">G1313*F1313</f>
        <v>15414</v>
      </c>
      <c r="I1313" s="13" t="s">
        <v>3580</v>
      </c>
      <c r="J1313" s="14" t="n">
        <v>15414</v>
      </c>
      <c r="K1313" s="1" t="n">
        <f aca="false">H1313-J1313</f>
        <v>0</v>
      </c>
      <c r="L1313" s="0"/>
    </row>
    <row r="1314" customFormat="false" ht="30.8" hidden="false" customHeight="false" outlineLevel="0" collapsed="false">
      <c r="A1314" s="1" t="s">
        <v>3581</v>
      </c>
      <c r="B1314" s="1" t="s">
        <v>3582</v>
      </c>
      <c r="C1314" s="1" t="s">
        <v>142</v>
      </c>
      <c r="D1314" s="1" t="s">
        <v>63</v>
      </c>
      <c r="E1314" s="1" t="n">
        <v>9865</v>
      </c>
      <c r="F1314" s="1" t="n">
        <f aca="false">D1314-C1314</f>
        <v>2</v>
      </c>
      <c r="G1314" s="22" t="n">
        <v>3853.5</v>
      </c>
      <c r="H1314" s="1" t="n">
        <f aca="false">G1314*F1314</f>
        <v>7707</v>
      </c>
      <c r="I1314" s="13" t="s">
        <v>3583</v>
      </c>
      <c r="J1314" s="14" t="n">
        <v>7707</v>
      </c>
      <c r="K1314" s="1" t="n">
        <f aca="false">H1314-J1314</f>
        <v>0</v>
      </c>
      <c r="L1314" s="0"/>
    </row>
    <row r="1315" customFormat="false" ht="30.8" hidden="false" customHeight="false" outlineLevel="0" collapsed="false">
      <c r="A1315" s="1" t="s">
        <v>3584</v>
      </c>
      <c r="B1315" s="1" t="s">
        <v>3585</v>
      </c>
      <c r="C1315" s="1" t="s">
        <v>28</v>
      </c>
      <c r="D1315" s="1" t="s">
        <v>75</v>
      </c>
      <c r="E1315" s="1" t="n">
        <v>36452.5</v>
      </c>
      <c r="F1315" s="1" t="n">
        <f aca="false">D1315-C1315</f>
        <v>7</v>
      </c>
      <c r="G1315" s="22" t="n">
        <v>3853.5</v>
      </c>
      <c r="H1315" s="1" t="n">
        <f aca="false">G1315*F1315</f>
        <v>26974.5</v>
      </c>
      <c r="I1315" s="13" t="s">
        <v>3586</v>
      </c>
      <c r="J1315" s="14" t="n">
        <v>26974.5</v>
      </c>
      <c r="K1315" s="1" t="n">
        <f aca="false">H1315-J1315</f>
        <v>0</v>
      </c>
      <c r="L1315" s="0"/>
    </row>
    <row r="1316" customFormat="false" ht="30.8" hidden="false" customHeight="false" outlineLevel="0" collapsed="false">
      <c r="A1316" s="1" t="s">
        <v>3587</v>
      </c>
      <c r="B1316" s="1" t="s">
        <v>3588</v>
      </c>
      <c r="C1316" s="1" t="s">
        <v>29</v>
      </c>
      <c r="D1316" s="1" t="s">
        <v>75</v>
      </c>
      <c r="E1316" s="1" t="n">
        <v>20830</v>
      </c>
      <c r="F1316" s="1" t="n">
        <f aca="false">D1316-C1316</f>
        <v>4</v>
      </c>
      <c r="G1316" s="22" t="n">
        <v>3853.5</v>
      </c>
      <c r="H1316" s="1" t="n">
        <f aca="false">G1316*F1316</f>
        <v>15414</v>
      </c>
      <c r="I1316" s="13" t="s">
        <v>3589</v>
      </c>
      <c r="J1316" s="14" t="n">
        <v>15414</v>
      </c>
      <c r="K1316" s="1" t="n">
        <f aca="false">H1316-J1316</f>
        <v>0</v>
      </c>
      <c r="L1316" s="0"/>
    </row>
    <row r="1317" customFormat="false" ht="30.8" hidden="false" customHeight="false" outlineLevel="0" collapsed="false">
      <c r="A1317" s="1" t="s">
        <v>3590</v>
      </c>
      <c r="B1317" s="1" t="s">
        <v>3591</v>
      </c>
      <c r="C1317" s="1" t="s">
        <v>13</v>
      </c>
      <c r="D1317" s="1" t="s">
        <v>133</v>
      </c>
      <c r="E1317" s="1" t="n">
        <v>9865</v>
      </c>
      <c r="F1317" s="1" t="n">
        <f aca="false">D1317-C1317</f>
        <v>2</v>
      </c>
      <c r="G1317" s="22" t="n">
        <v>3853.5</v>
      </c>
      <c r="H1317" s="1" t="n">
        <f aca="false">G1317*F1317</f>
        <v>7707</v>
      </c>
      <c r="I1317" s="13" t="s">
        <v>3592</v>
      </c>
      <c r="J1317" s="14" t="n">
        <v>7707</v>
      </c>
      <c r="K1317" s="1" t="n">
        <f aca="false">H1317-J1317</f>
        <v>0</v>
      </c>
      <c r="L1317" s="0"/>
    </row>
    <row r="1318" customFormat="false" ht="30.8" hidden="false" customHeight="false" outlineLevel="0" collapsed="false">
      <c r="A1318" s="1" t="s">
        <v>3593</v>
      </c>
      <c r="B1318" s="1" t="s">
        <v>3594</v>
      </c>
      <c r="C1318" s="1" t="s">
        <v>207</v>
      </c>
      <c r="D1318" s="1" t="s">
        <v>112</v>
      </c>
      <c r="E1318" s="1" t="n">
        <v>9865</v>
      </c>
      <c r="F1318" s="1" t="n">
        <f aca="false">D1318-C1318</f>
        <v>2</v>
      </c>
      <c r="G1318" s="22" t="n">
        <v>3853.5</v>
      </c>
      <c r="H1318" s="1" t="n">
        <f aca="false">G1318*F1318</f>
        <v>7707</v>
      </c>
      <c r="I1318" s="13" t="s">
        <v>3595</v>
      </c>
      <c r="J1318" s="14" t="n">
        <v>7707</v>
      </c>
      <c r="K1318" s="1" t="n">
        <f aca="false">H1318-J1318</f>
        <v>0</v>
      </c>
      <c r="L1318" s="0"/>
    </row>
    <row r="1319" customFormat="false" ht="30.8" hidden="false" customHeight="false" outlineLevel="0" collapsed="false">
      <c r="A1319" s="1" t="s">
        <v>3596</v>
      </c>
      <c r="B1319" s="1" t="s">
        <v>3597</v>
      </c>
      <c r="C1319" s="1" t="s">
        <v>207</v>
      </c>
      <c r="D1319" s="1" t="s">
        <v>112</v>
      </c>
      <c r="E1319" s="1" t="n">
        <v>9865</v>
      </c>
      <c r="F1319" s="1" t="n">
        <f aca="false">D1319-C1319</f>
        <v>2</v>
      </c>
      <c r="G1319" s="22" t="n">
        <v>3853.5</v>
      </c>
      <c r="H1319" s="1" t="n">
        <f aca="false">G1319*F1319</f>
        <v>7707</v>
      </c>
      <c r="I1319" s="13" t="s">
        <v>3598</v>
      </c>
      <c r="J1319" s="14" t="n">
        <v>7707</v>
      </c>
      <c r="K1319" s="1" t="n">
        <f aca="false">H1319-J1319</f>
        <v>0</v>
      </c>
      <c r="L1319" s="0"/>
    </row>
    <row r="1320" customFormat="false" ht="30.8" hidden="false" customHeight="false" outlineLevel="0" collapsed="false">
      <c r="A1320" s="1" t="s">
        <v>3599</v>
      </c>
      <c r="B1320" s="1" t="s">
        <v>3600</v>
      </c>
      <c r="C1320" s="1" t="s">
        <v>51</v>
      </c>
      <c r="D1320" s="1" t="s">
        <v>14</v>
      </c>
      <c r="E1320" s="1" t="n">
        <v>9865</v>
      </c>
      <c r="F1320" s="1" t="n">
        <f aca="false">D1320-C1320</f>
        <v>2</v>
      </c>
      <c r="G1320" s="22" t="n">
        <v>3853.5</v>
      </c>
      <c r="H1320" s="1" t="n">
        <f aca="false">G1320*F1320</f>
        <v>7707</v>
      </c>
      <c r="I1320" s="13" t="s">
        <v>3601</v>
      </c>
      <c r="J1320" s="14" t="n">
        <v>7707</v>
      </c>
      <c r="K1320" s="1" t="n">
        <f aca="false">H1320-J1320</f>
        <v>0</v>
      </c>
      <c r="L1320" s="0"/>
    </row>
    <row r="1321" customFormat="false" ht="30.8" hidden="false" customHeight="false" outlineLevel="0" collapsed="false">
      <c r="A1321" s="22" t="s">
        <v>3602</v>
      </c>
      <c r="B1321" s="22" t="s">
        <v>3603</v>
      </c>
      <c r="C1321" s="22" t="s">
        <v>86</v>
      </c>
      <c r="D1321" s="22" t="s">
        <v>207</v>
      </c>
      <c r="E1321" s="22" t="n">
        <v>9865</v>
      </c>
      <c r="F1321" s="22" t="n">
        <f aca="false">D1321-C1321</f>
        <v>2</v>
      </c>
      <c r="G1321" s="22" t="n">
        <v>3853.5</v>
      </c>
      <c r="H1321" s="22" t="n">
        <f aca="false">G1321*F1321</f>
        <v>7707</v>
      </c>
      <c r="I1321" s="13" t="s">
        <v>3604</v>
      </c>
      <c r="J1321" s="14" t="n">
        <v>7707</v>
      </c>
      <c r="K1321" s="1" t="n">
        <f aca="false">H1321-J1321</f>
        <v>0</v>
      </c>
      <c r="L1321" s="0"/>
    </row>
    <row r="1322" customFormat="false" ht="30.8" hidden="false" customHeight="false" outlineLevel="0" collapsed="false">
      <c r="A1322" s="1" t="s">
        <v>3605</v>
      </c>
      <c r="B1322" s="1" t="s">
        <v>3606</v>
      </c>
      <c r="C1322" s="1" t="s">
        <v>93</v>
      </c>
      <c r="D1322" s="1" t="s">
        <v>35</v>
      </c>
      <c r="E1322" s="1" t="n">
        <v>20467.5</v>
      </c>
      <c r="F1322" s="1" t="n">
        <f aca="false">D1322-C1322</f>
        <v>3</v>
      </c>
      <c r="G1322" s="22" t="n">
        <v>5743.5</v>
      </c>
      <c r="H1322" s="1" t="n">
        <f aca="false">G1322*F1322</f>
        <v>17230.5</v>
      </c>
      <c r="I1322" s="13" t="s">
        <v>3607</v>
      </c>
      <c r="J1322" s="14" t="n">
        <v>17230.2</v>
      </c>
      <c r="K1322" s="1" t="n">
        <f aca="false">H1322-J1322</f>
        <v>0.299999999999272</v>
      </c>
      <c r="L1322" s="0"/>
    </row>
    <row r="1323" customFormat="false" ht="30.8" hidden="false" customHeight="false" outlineLevel="0" collapsed="false">
      <c r="A1323" s="1" t="s">
        <v>3608</v>
      </c>
      <c r="B1323" s="1" t="s">
        <v>3609</v>
      </c>
      <c r="C1323" s="1" t="s">
        <v>142</v>
      </c>
      <c r="D1323" s="1" t="s">
        <v>29</v>
      </c>
      <c r="E1323" s="1" t="n">
        <v>5207.5</v>
      </c>
      <c r="F1323" s="1" t="n">
        <f aca="false">D1323-C1323</f>
        <v>1</v>
      </c>
      <c r="G1323" s="22" t="n">
        <v>3853.5</v>
      </c>
      <c r="H1323" s="1" t="n">
        <f aca="false">G1323*F1323</f>
        <v>3853.5</v>
      </c>
      <c r="I1323" s="13" t="s">
        <v>3610</v>
      </c>
      <c r="J1323" s="14" t="n">
        <v>3853.5</v>
      </c>
      <c r="K1323" s="1" t="n">
        <f aca="false">H1323-J1323</f>
        <v>0</v>
      </c>
      <c r="L1323" s="0"/>
    </row>
    <row r="1324" customFormat="false" ht="15.9" hidden="false" customHeight="false" outlineLevel="0" collapsed="false">
      <c r="A1324" s="1" t="s">
        <v>3611</v>
      </c>
      <c r="B1324" s="1" t="s">
        <v>3612</v>
      </c>
      <c r="C1324" s="1" t="s">
        <v>39</v>
      </c>
      <c r="D1324" s="1" t="s">
        <v>133</v>
      </c>
      <c r="E1324" s="1" t="n">
        <v>15622.5</v>
      </c>
      <c r="F1324" s="1" t="n">
        <f aca="false">D1324-C1324</f>
        <v>3</v>
      </c>
      <c r="G1324" s="22" t="n">
        <v>3853.5</v>
      </c>
      <c r="H1324" s="1" t="n">
        <f aca="false">G1324*F1324</f>
        <v>11560.5</v>
      </c>
      <c r="I1324" s="13" t="s">
        <v>3613</v>
      </c>
      <c r="J1324" s="14" t="n">
        <v>11560.5</v>
      </c>
      <c r="K1324" s="1" t="n">
        <f aca="false">H1324-J1324</f>
        <v>0</v>
      </c>
      <c r="L1324" s="0"/>
    </row>
    <row r="1325" s="12" customFormat="true" ht="29.85" hidden="false" customHeight="false" outlineLevel="0" collapsed="false">
      <c r="A1325" s="19" t="s">
        <v>3614</v>
      </c>
      <c r="B1325" s="11" t="s">
        <v>3615</v>
      </c>
      <c r="C1325" s="11" t="s">
        <v>74</v>
      </c>
      <c r="D1325" s="11" t="s">
        <v>34</v>
      </c>
      <c r="E1325" s="11" t="n">
        <v>30750</v>
      </c>
      <c r="F1325" s="11" t="n">
        <f aca="false">D1325-C1325</f>
        <v>3</v>
      </c>
      <c r="G1325" s="8" t="n">
        <v>3853.5</v>
      </c>
      <c r="H1325" s="11" t="n">
        <f aca="false">(G1325*F1325)*2</f>
        <v>23121</v>
      </c>
      <c r="I1325" s="9" t="s">
        <v>3616</v>
      </c>
      <c r="J1325" s="10" t="n">
        <v>11560.5</v>
      </c>
      <c r="K1325" s="11" t="n">
        <f aca="false">H1325-J1325-J1326</f>
        <v>0</v>
      </c>
      <c r="L1325" s="11"/>
    </row>
    <row r="1326" s="12" customFormat="true" ht="29.85" hidden="false" customHeight="false" outlineLevel="0" collapsed="false">
      <c r="A1326" s="19"/>
      <c r="B1326" s="11"/>
      <c r="C1326" s="11"/>
      <c r="D1326" s="11"/>
      <c r="E1326" s="11"/>
      <c r="F1326" s="11"/>
      <c r="G1326" s="8"/>
      <c r="H1326" s="11"/>
      <c r="I1326" s="9" t="s">
        <v>3617</v>
      </c>
      <c r="J1326" s="10" t="n">
        <v>11560.5</v>
      </c>
      <c r="K1326" s="11" t="n">
        <v>0</v>
      </c>
      <c r="L1326" s="11"/>
    </row>
    <row r="1327" customFormat="false" ht="30.8" hidden="false" customHeight="false" outlineLevel="0" collapsed="false">
      <c r="A1327" s="1" t="s">
        <v>3618</v>
      </c>
      <c r="B1327" s="1" t="s">
        <v>3619</v>
      </c>
      <c r="C1327" s="1" t="s">
        <v>180</v>
      </c>
      <c r="D1327" s="1" t="s">
        <v>150</v>
      </c>
      <c r="E1327" s="1" t="n">
        <v>13645</v>
      </c>
      <c r="F1327" s="1" t="n">
        <f aca="false">D1327-C1327</f>
        <v>2</v>
      </c>
      <c r="G1327" s="22" t="n">
        <v>5743.5</v>
      </c>
      <c r="H1327" s="1" t="n">
        <f aca="false">G1327*F1327</f>
        <v>11487</v>
      </c>
      <c r="I1327" s="13" t="s">
        <v>3620</v>
      </c>
      <c r="J1327" s="14" t="n">
        <v>11486.8</v>
      </c>
      <c r="K1327" s="1" t="n">
        <f aca="false">H1327-J1327</f>
        <v>0.200000000000728</v>
      </c>
      <c r="L1327" s="0"/>
    </row>
    <row r="1328" customFormat="false" ht="30.8" hidden="false" customHeight="false" outlineLevel="0" collapsed="false">
      <c r="A1328" s="1" t="s">
        <v>3621</v>
      </c>
      <c r="B1328" s="1" t="s">
        <v>3622</v>
      </c>
      <c r="C1328" s="1" t="s">
        <v>75</v>
      </c>
      <c r="D1328" s="1" t="s">
        <v>19</v>
      </c>
      <c r="E1328" s="1" t="n">
        <v>14490</v>
      </c>
      <c r="F1328" s="1" t="n">
        <f aca="false">D1328-C1328</f>
        <v>2</v>
      </c>
      <c r="G1328" s="22" t="n">
        <v>3853.5</v>
      </c>
      <c r="H1328" s="1" t="n">
        <f aca="false">G1328*F1328</f>
        <v>7707</v>
      </c>
      <c r="I1328" s="13" t="s">
        <v>3623</v>
      </c>
      <c r="J1328" s="14" t="n">
        <v>7707</v>
      </c>
      <c r="K1328" s="1" t="n">
        <f aca="false">H1328-J1328</f>
        <v>0</v>
      </c>
      <c r="L1328" s="0"/>
    </row>
    <row r="1329" s="12" customFormat="true" ht="29.85" hidden="false" customHeight="false" outlineLevel="0" collapsed="false">
      <c r="A1329" s="19" t="s">
        <v>3624</v>
      </c>
      <c r="B1329" s="11" t="s">
        <v>3625</v>
      </c>
      <c r="C1329" s="11" t="s">
        <v>98</v>
      </c>
      <c r="D1329" s="11" t="s">
        <v>47</v>
      </c>
      <c r="E1329" s="11" t="n">
        <v>23847</v>
      </c>
      <c r="F1329" s="11" t="n">
        <v>2</v>
      </c>
      <c r="G1329" s="8" t="n">
        <v>3853.5</v>
      </c>
      <c r="H1329" s="11" t="n">
        <f aca="false">G1329*F1329</f>
        <v>7707</v>
      </c>
      <c r="I1329" s="9" t="s">
        <v>3626</v>
      </c>
      <c r="J1329" s="10" t="n">
        <v>7707</v>
      </c>
      <c r="K1329" s="11" t="n">
        <f aca="false">H1329+H1330-J1329-J1330</f>
        <v>2000</v>
      </c>
      <c r="L1329" s="11"/>
    </row>
    <row r="1330" s="12" customFormat="true" ht="29.85" hidden="false" customHeight="false" outlineLevel="0" collapsed="false">
      <c r="A1330" s="19"/>
      <c r="B1330" s="11"/>
      <c r="C1330" s="11"/>
      <c r="D1330" s="11"/>
      <c r="E1330" s="11"/>
      <c r="F1330" s="11" t="n">
        <v>2</v>
      </c>
      <c r="G1330" s="8" t="n">
        <v>5000</v>
      </c>
      <c r="H1330" s="11" t="n">
        <f aca="false">(G1330*F1330)+2200*2</f>
        <v>14400</v>
      </c>
      <c r="I1330" s="9" t="s">
        <v>3627</v>
      </c>
      <c r="J1330" s="10" t="n">
        <v>12400</v>
      </c>
      <c r="K1330" s="11" t="n">
        <v>0</v>
      </c>
      <c r="L1330" s="11"/>
    </row>
    <row r="1331" s="32" customFormat="true" ht="30.8" hidden="false" customHeight="false" outlineLevel="0" collapsed="false">
      <c r="A1331" s="29" t="s">
        <v>3628</v>
      </c>
      <c r="B1331" s="29" t="s">
        <v>3629</v>
      </c>
      <c r="C1331" s="29" t="s">
        <v>39</v>
      </c>
      <c r="D1331" s="29" t="s">
        <v>86</v>
      </c>
      <c r="E1331" s="29" t="n">
        <v>13645</v>
      </c>
      <c r="F1331" s="29" t="n">
        <f aca="false">D1331-C1331</f>
        <v>2</v>
      </c>
      <c r="G1331" s="29" t="n">
        <v>5743.5</v>
      </c>
      <c r="H1331" s="29" t="n">
        <f aca="false">G1331*F1331</f>
        <v>11487</v>
      </c>
      <c r="I1331" s="30" t="s">
        <v>3630</v>
      </c>
      <c r="J1331" s="31" t="n">
        <v>11486.8</v>
      </c>
      <c r="K1331" s="29" t="n">
        <f aca="false">H1331-J1331</f>
        <v>0.200000000000728</v>
      </c>
      <c r="L1331" s="29"/>
      <c r="AMI1331" s="0"/>
      <c r="AMJ1331" s="0"/>
    </row>
    <row r="1332" s="34" customFormat="true" ht="29.85" hidden="false" customHeight="false" outlineLevel="0" collapsed="false">
      <c r="A1332" s="55" t="s">
        <v>3631</v>
      </c>
      <c r="B1332" s="55" t="s">
        <v>3632</v>
      </c>
      <c r="C1332" s="55" t="s">
        <v>43</v>
      </c>
      <c r="D1332" s="55" t="s">
        <v>29</v>
      </c>
      <c r="E1332" s="55" t="n">
        <v>26805</v>
      </c>
      <c r="F1332" s="55" t="n">
        <f aca="false">D1332-C1332</f>
        <v>4</v>
      </c>
      <c r="G1332" s="55" t="n">
        <v>3670</v>
      </c>
      <c r="H1332" s="55" t="n">
        <f aca="false">G1332*F1332</f>
        <v>14680</v>
      </c>
      <c r="I1332" s="56" t="s">
        <v>3633</v>
      </c>
      <c r="J1332" s="57" t="n">
        <v>14680</v>
      </c>
      <c r="K1332" s="77" t="n">
        <f aca="false">H1332-J1332</f>
        <v>0</v>
      </c>
    </row>
    <row r="1333" customFormat="false" ht="30.8" hidden="false" customHeight="false" outlineLevel="0" collapsed="false">
      <c r="A1333" s="1" t="s">
        <v>3634</v>
      </c>
      <c r="B1333" s="1" t="s">
        <v>3635</v>
      </c>
      <c r="C1333" s="1" t="s">
        <v>24</v>
      </c>
      <c r="D1333" s="1" t="s">
        <v>119</v>
      </c>
      <c r="E1333" s="1" t="n">
        <v>34545</v>
      </c>
      <c r="F1333" s="1" t="n">
        <f aca="false">D1333-C1333</f>
        <v>6</v>
      </c>
      <c r="G1333" s="22" t="n">
        <v>3853.5</v>
      </c>
      <c r="H1333" s="1" t="n">
        <f aca="false">G1333*F1333</f>
        <v>23121</v>
      </c>
      <c r="I1333" s="13" t="s">
        <v>3636</v>
      </c>
      <c r="J1333" s="14" t="n">
        <v>23121</v>
      </c>
      <c r="K1333" s="29" t="n">
        <f aca="false">H1333-J1333</f>
        <v>0</v>
      </c>
      <c r="L1333" s="0"/>
    </row>
    <row r="1334" s="12" customFormat="true" ht="29.85" hidden="false" customHeight="false" outlineLevel="0" collapsed="false">
      <c r="A1334" s="19" t="s">
        <v>3637</v>
      </c>
      <c r="B1334" s="11" t="s">
        <v>3638</v>
      </c>
      <c r="C1334" s="11" t="s">
        <v>150</v>
      </c>
      <c r="D1334" s="11" t="s">
        <v>58</v>
      </c>
      <c r="E1334" s="11" t="n">
        <v>9865</v>
      </c>
      <c r="F1334" s="11" t="n">
        <f aca="false">D1334-C1334</f>
        <v>1</v>
      </c>
      <c r="G1334" s="8" t="n">
        <v>3853.5</v>
      </c>
      <c r="H1334" s="11" t="n">
        <f aca="false">(G1334*F1334)*2</f>
        <v>7707</v>
      </c>
      <c r="I1334" s="9" t="s">
        <v>3639</v>
      </c>
      <c r="J1334" s="10" t="n">
        <v>3853.5</v>
      </c>
      <c r="K1334" s="11" t="n">
        <f aca="false">H1334-J1334-J1335</f>
        <v>0</v>
      </c>
      <c r="L1334" s="11"/>
    </row>
    <row r="1335" s="12" customFormat="true" ht="29.85" hidden="false" customHeight="false" outlineLevel="0" collapsed="false">
      <c r="A1335" s="19"/>
      <c r="B1335" s="11"/>
      <c r="C1335" s="11"/>
      <c r="D1335" s="11"/>
      <c r="E1335" s="11"/>
      <c r="F1335" s="11"/>
      <c r="G1335" s="8"/>
      <c r="H1335" s="11"/>
      <c r="I1335" s="9" t="s">
        <v>3640</v>
      </c>
      <c r="J1335" s="10" t="n">
        <v>3853.5</v>
      </c>
      <c r="K1335" s="11" t="n">
        <v>0</v>
      </c>
      <c r="L1335" s="11"/>
    </row>
    <row r="1336" s="12" customFormat="true" ht="29.85" hidden="false" customHeight="false" outlineLevel="0" collapsed="false">
      <c r="A1336" s="19" t="s">
        <v>3641</v>
      </c>
      <c r="B1336" s="11" t="s">
        <v>3638</v>
      </c>
      <c r="C1336" s="11" t="s">
        <v>58</v>
      </c>
      <c r="D1336" s="11" t="s">
        <v>59</v>
      </c>
      <c r="E1336" s="11" t="n">
        <v>24430</v>
      </c>
      <c r="F1336" s="11" t="n">
        <f aca="false">D1336-C1336</f>
        <v>2</v>
      </c>
      <c r="G1336" s="8" t="n">
        <v>3853.5</v>
      </c>
      <c r="H1336" s="11" t="n">
        <f aca="false">(G1336*F1336)*2</f>
        <v>15414</v>
      </c>
      <c r="I1336" s="9" t="s">
        <v>3642</v>
      </c>
      <c r="J1336" s="10" t="n">
        <v>7707</v>
      </c>
      <c r="K1336" s="11" t="n">
        <f aca="false">H1336-J1336-J1337</f>
        <v>0</v>
      </c>
      <c r="L1336" s="11"/>
    </row>
    <row r="1337" s="12" customFormat="true" ht="29.85" hidden="false" customHeight="false" outlineLevel="0" collapsed="false">
      <c r="A1337" s="19"/>
      <c r="B1337" s="11"/>
      <c r="C1337" s="11"/>
      <c r="D1337" s="11"/>
      <c r="E1337" s="11"/>
      <c r="F1337" s="11"/>
      <c r="G1337" s="8"/>
      <c r="H1337" s="11"/>
      <c r="I1337" s="9" t="s">
        <v>3643</v>
      </c>
      <c r="J1337" s="10" t="n">
        <v>7707</v>
      </c>
      <c r="K1337" s="11" t="n">
        <v>0</v>
      </c>
      <c r="L1337" s="11"/>
    </row>
    <row r="1338" customFormat="false" ht="30.8" hidden="false" customHeight="false" outlineLevel="0" collapsed="false">
      <c r="A1338" s="1" t="s">
        <v>3644</v>
      </c>
      <c r="B1338" s="1" t="s">
        <v>3645</v>
      </c>
      <c r="C1338" s="1" t="s">
        <v>47</v>
      </c>
      <c r="D1338" s="1" t="s">
        <v>24</v>
      </c>
      <c r="E1338" s="1" t="n">
        <v>24662.5</v>
      </c>
      <c r="F1338" s="1" t="n">
        <f aca="false">D1338-C1338</f>
        <v>5</v>
      </c>
      <c r="G1338" s="22" t="n">
        <v>3853.5</v>
      </c>
      <c r="H1338" s="1" t="n">
        <f aca="false">G1338*F1338</f>
        <v>19267.5</v>
      </c>
      <c r="I1338" s="13" t="s">
        <v>3646</v>
      </c>
      <c r="J1338" s="14" t="n">
        <v>19267.5</v>
      </c>
      <c r="K1338" s="1" t="n">
        <f aca="false">H1338-J1338</f>
        <v>0</v>
      </c>
      <c r="L1338" s="0"/>
    </row>
    <row r="1339" customFormat="false" ht="30.8" hidden="false" customHeight="false" outlineLevel="0" collapsed="false">
      <c r="A1339" s="1" t="s">
        <v>3647</v>
      </c>
      <c r="B1339" s="1" t="s">
        <v>3648</v>
      </c>
      <c r="C1339" s="1" t="s">
        <v>112</v>
      </c>
      <c r="D1339" s="1" t="s">
        <v>20</v>
      </c>
      <c r="E1339" s="1" t="n">
        <v>13352.5</v>
      </c>
      <c r="F1339" s="1" t="n">
        <f aca="false">D1339-C1339</f>
        <v>2</v>
      </c>
      <c r="G1339" s="22" t="n">
        <v>3853.5</v>
      </c>
      <c r="H1339" s="1" t="n">
        <f aca="false">G1339*F1339</f>
        <v>7707</v>
      </c>
      <c r="I1339" s="13" t="s">
        <v>3649</v>
      </c>
      <c r="J1339" s="14" t="n">
        <v>7707</v>
      </c>
      <c r="K1339" s="1" t="n">
        <f aca="false">H1339-J1339</f>
        <v>0</v>
      </c>
      <c r="L1339" s="0"/>
    </row>
    <row r="1340" customFormat="false" ht="30.8" hidden="false" customHeight="false" outlineLevel="0" collapsed="false">
      <c r="A1340" s="22" t="s">
        <v>3650</v>
      </c>
      <c r="B1340" s="22" t="s">
        <v>3651</v>
      </c>
      <c r="C1340" s="22" t="s">
        <v>14</v>
      </c>
      <c r="D1340" s="22" t="s">
        <v>180</v>
      </c>
      <c r="E1340" s="22" t="n">
        <v>12215</v>
      </c>
      <c r="F1340" s="22" t="n">
        <f aca="false">D1340-C1340</f>
        <v>2</v>
      </c>
      <c r="G1340" s="22" t="n">
        <v>3853.5</v>
      </c>
      <c r="H1340" s="22" t="n">
        <f aca="false">G1340*F1340</f>
        <v>7707</v>
      </c>
      <c r="I1340" s="13" t="s">
        <v>3652</v>
      </c>
      <c r="J1340" s="14" t="n">
        <v>7707</v>
      </c>
      <c r="K1340" s="22" t="n">
        <f aca="false">H1340-J1340</f>
        <v>0</v>
      </c>
      <c r="L1340" s="0"/>
    </row>
    <row r="1341" s="12" customFormat="true" ht="29.85" hidden="false" customHeight="false" outlineLevel="0" collapsed="false">
      <c r="A1341" s="19" t="s">
        <v>3653</v>
      </c>
      <c r="B1341" s="11" t="s">
        <v>3654</v>
      </c>
      <c r="C1341" s="11" t="s">
        <v>14</v>
      </c>
      <c r="D1341" s="11" t="s">
        <v>180</v>
      </c>
      <c r="E1341" s="11" t="n">
        <v>29595</v>
      </c>
      <c r="F1341" s="11" t="n">
        <f aca="false">D1341-C1341</f>
        <v>2</v>
      </c>
      <c r="G1341" s="8" t="n">
        <v>3853.5</v>
      </c>
      <c r="H1341" s="11" t="n">
        <f aca="false">(G1341*F1341)*3</f>
        <v>23121</v>
      </c>
      <c r="I1341" s="9" t="s">
        <v>3655</v>
      </c>
      <c r="J1341" s="10" t="n">
        <v>7707</v>
      </c>
      <c r="K1341" s="11" t="n">
        <f aca="false">H1341-J1341-J1342-J1343</f>
        <v>0</v>
      </c>
      <c r="L1341" s="11"/>
    </row>
    <row r="1342" s="12" customFormat="true" ht="29.85" hidden="false" customHeight="false" outlineLevel="0" collapsed="false">
      <c r="A1342" s="19"/>
      <c r="B1342" s="11"/>
      <c r="C1342" s="11"/>
      <c r="D1342" s="11"/>
      <c r="E1342" s="11"/>
      <c r="F1342" s="11"/>
      <c r="G1342" s="8"/>
      <c r="H1342" s="11"/>
      <c r="I1342" s="9" t="s">
        <v>3656</v>
      </c>
      <c r="J1342" s="10" t="n">
        <v>7707</v>
      </c>
      <c r="K1342" s="11" t="n">
        <v>0</v>
      </c>
      <c r="L1342" s="11"/>
    </row>
    <row r="1343" s="12" customFormat="true" ht="30.8" hidden="false" customHeight="false" outlineLevel="0" collapsed="false">
      <c r="A1343" s="19"/>
      <c r="B1343" s="11"/>
      <c r="C1343" s="11"/>
      <c r="D1343" s="11"/>
      <c r="E1343" s="11"/>
      <c r="F1343" s="11"/>
      <c r="G1343" s="8"/>
      <c r="H1343" s="11"/>
      <c r="I1343" s="9" t="s">
        <v>3657</v>
      </c>
      <c r="J1343" s="10" t="n">
        <v>7707</v>
      </c>
      <c r="K1343" s="11" t="n">
        <v>0</v>
      </c>
      <c r="L1343" s="11"/>
    </row>
    <row r="1344" customFormat="false" ht="30.8" hidden="false" customHeight="false" outlineLevel="0" collapsed="false">
      <c r="A1344" s="1" t="s">
        <v>3658</v>
      </c>
      <c r="B1344" s="1" t="s">
        <v>3659</v>
      </c>
      <c r="C1344" s="1" t="s">
        <v>150</v>
      </c>
      <c r="D1344" s="1" t="s">
        <v>59</v>
      </c>
      <c r="E1344" s="1" t="n">
        <v>14797.5</v>
      </c>
      <c r="F1344" s="1" t="n">
        <f aca="false">D1344-C1344</f>
        <v>3</v>
      </c>
      <c r="G1344" s="22" t="n">
        <v>3853.5</v>
      </c>
      <c r="H1344" s="1" t="n">
        <f aca="false">G1344*F1344</f>
        <v>11560.5</v>
      </c>
      <c r="I1344" s="13" t="s">
        <v>3660</v>
      </c>
      <c r="J1344" s="14" t="n">
        <v>11560.5</v>
      </c>
      <c r="K1344" s="1" t="n">
        <f aca="false">H1344-J1344</f>
        <v>0</v>
      </c>
      <c r="L1344" s="0"/>
    </row>
    <row r="1345" customFormat="false" ht="30.8" hidden="false" customHeight="false" outlineLevel="0" collapsed="false">
      <c r="A1345" s="1" t="s">
        <v>3661</v>
      </c>
      <c r="B1345" s="1" t="s">
        <v>3662</v>
      </c>
      <c r="C1345" s="1" t="s">
        <v>74</v>
      </c>
      <c r="D1345" s="1" t="s">
        <v>75</v>
      </c>
      <c r="E1345" s="1" t="n">
        <v>9865</v>
      </c>
      <c r="F1345" s="1" t="n">
        <f aca="false">D1345-C1345</f>
        <v>2</v>
      </c>
      <c r="G1345" s="22" t="n">
        <v>3853.5</v>
      </c>
      <c r="H1345" s="1" t="n">
        <f aca="false">G1345*F1345</f>
        <v>7707</v>
      </c>
      <c r="I1345" s="13" t="s">
        <v>3663</v>
      </c>
      <c r="J1345" s="14" t="n">
        <v>7707</v>
      </c>
      <c r="K1345" s="1" t="n">
        <f aca="false">H1345-J1345</f>
        <v>0</v>
      </c>
      <c r="L1345" s="0"/>
    </row>
    <row r="1346" customFormat="false" ht="30.8" hidden="false" customHeight="false" outlineLevel="0" collapsed="false">
      <c r="A1346" s="1" t="s">
        <v>3664</v>
      </c>
      <c r="B1346" s="1" t="s">
        <v>3665</v>
      </c>
      <c r="C1346" s="1" t="s">
        <v>14</v>
      </c>
      <c r="D1346" s="1" t="s">
        <v>20</v>
      </c>
      <c r="E1346" s="1" t="n">
        <v>7282.5</v>
      </c>
      <c r="F1346" s="1" t="n">
        <f aca="false">D1346-C1346</f>
        <v>1</v>
      </c>
      <c r="G1346" s="22" t="n">
        <v>3853.5</v>
      </c>
      <c r="H1346" s="1" t="n">
        <f aca="false">G1346*F1346</f>
        <v>3853.5</v>
      </c>
      <c r="I1346" s="13" t="s">
        <v>3666</v>
      </c>
      <c r="J1346" s="14" t="n">
        <v>3853.5</v>
      </c>
      <c r="K1346" s="1" t="n">
        <f aca="false">H1346-J1346</f>
        <v>0</v>
      </c>
      <c r="L1346" s="0"/>
    </row>
    <row r="1347" customFormat="false" ht="30.8" hidden="false" customHeight="false" outlineLevel="0" collapsed="false">
      <c r="A1347" s="1" t="s">
        <v>3667</v>
      </c>
      <c r="B1347" s="1" t="s">
        <v>3668</v>
      </c>
      <c r="C1347" s="1" t="s">
        <v>47</v>
      </c>
      <c r="D1347" s="1" t="s">
        <v>63</v>
      </c>
      <c r="E1347" s="1" t="n">
        <v>15952.5</v>
      </c>
      <c r="F1347" s="1" t="n">
        <f aca="false">D1347-C1347</f>
        <v>3</v>
      </c>
      <c r="G1347" s="22" t="n">
        <v>3853.5</v>
      </c>
      <c r="H1347" s="1" t="n">
        <f aca="false">G1347*F1347</f>
        <v>11560.5</v>
      </c>
      <c r="I1347" s="13" t="s">
        <v>3669</v>
      </c>
      <c r="J1347" s="14" t="n">
        <v>11560.5</v>
      </c>
      <c r="K1347" s="1" t="n">
        <f aca="false">H1347-J1347</f>
        <v>0</v>
      </c>
      <c r="L1347" s="0"/>
    </row>
    <row r="1348" customFormat="false" ht="30.8" hidden="false" customHeight="false" outlineLevel="0" collapsed="false">
      <c r="A1348" s="1" t="s">
        <v>3670</v>
      </c>
      <c r="B1348" s="1" t="s">
        <v>3671</v>
      </c>
      <c r="C1348" s="1" t="s">
        <v>19</v>
      </c>
      <c r="D1348" s="1" t="s">
        <v>35</v>
      </c>
      <c r="E1348" s="1" t="n">
        <v>24662.5</v>
      </c>
      <c r="F1348" s="1" t="n">
        <f aca="false">D1348-C1348</f>
        <v>5</v>
      </c>
      <c r="G1348" s="22" t="n">
        <v>3853.5</v>
      </c>
      <c r="H1348" s="1" t="n">
        <f aca="false">G1348*F1348</f>
        <v>19267.5</v>
      </c>
      <c r="I1348" s="13" t="s">
        <v>3672</v>
      </c>
      <c r="J1348" s="14" t="n">
        <v>19267.5</v>
      </c>
      <c r="K1348" s="1" t="n">
        <f aca="false">H1348-J1348</f>
        <v>0</v>
      </c>
      <c r="L1348" s="0"/>
    </row>
    <row r="1349" customFormat="false" ht="30.8" hidden="false" customHeight="false" outlineLevel="0" collapsed="false">
      <c r="A1349" s="1" t="s">
        <v>3673</v>
      </c>
      <c r="B1349" s="1" t="s">
        <v>3674</v>
      </c>
      <c r="C1349" s="1" t="s">
        <v>142</v>
      </c>
      <c r="D1349" s="1" t="s">
        <v>63</v>
      </c>
      <c r="E1349" s="1" t="n">
        <v>9865</v>
      </c>
      <c r="F1349" s="1" t="n">
        <f aca="false">D1349-C1349</f>
        <v>2</v>
      </c>
      <c r="G1349" s="22" t="n">
        <v>3853.5</v>
      </c>
      <c r="H1349" s="1" t="n">
        <f aca="false">G1349*F1349</f>
        <v>7707</v>
      </c>
      <c r="I1349" s="13" t="s">
        <v>3675</v>
      </c>
      <c r="J1349" s="14" t="n">
        <v>7707</v>
      </c>
      <c r="K1349" s="1" t="n">
        <f aca="false">H1349-J1349</f>
        <v>0</v>
      </c>
      <c r="L1349" s="0"/>
    </row>
    <row r="1350" customFormat="false" ht="30.8" hidden="false" customHeight="false" outlineLevel="0" collapsed="false">
      <c r="A1350" s="1" t="s">
        <v>3676</v>
      </c>
      <c r="B1350" s="1" t="s">
        <v>3677</v>
      </c>
      <c r="C1350" s="1" t="s">
        <v>142</v>
      </c>
      <c r="D1350" s="1" t="s">
        <v>63</v>
      </c>
      <c r="E1350" s="1" t="n">
        <v>9865</v>
      </c>
      <c r="F1350" s="1" t="n">
        <f aca="false">D1350-C1350</f>
        <v>2</v>
      </c>
      <c r="G1350" s="22" t="n">
        <v>3853.5</v>
      </c>
      <c r="H1350" s="1" t="n">
        <f aca="false">G1350*F1350</f>
        <v>7707</v>
      </c>
      <c r="I1350" s="13" t="s">
        <v>3678</v>
      </c>
      <c r="J1350" s="14" t="n">
        <v>7707</v>
      </c>
      <c r="K1350" s="1" t="n">
        <f aca="false">H1350-J1350</f>
        <v>0</v>
      </c>
      <c r="L1350" s="0"/>
    </row>
    <row r="1351" customFormat="false" ht="15.9" hidden="false" customHeight="false" outlineLevel="0" collapsed="false">
      <c r="A1351" s="1" t="s">
        <v>3679</v>
      </c>
      <c r="B1351" s="1" t="s">
        <v>3680</v>
      </c>
      <c r="C1351" s="1" t="s">
        <v>29</v>
      </c>
      <c r="D1351" s="1" t="s">
        <v>75</v>
      </c>
      <c r="E1351" s="1" t="n">
        <v>26705</v>
      </c>
      <c r="F1351" s="1" t="n">
        <f aca="false">D1351-C1351</f>
        <v>4</v>
      </c>
      <c r="G1351" s="22" t="n">
        <v>3853.5</v>
      </c>
      <c r="H1351" s="1" t="n">
        <f aca="false">G1351*F1351</f>
        <v>15414</v>
      </c>
      <c r="I1351" s="13" t="s">
        <v>3681</v>
      </c>
      <c r="J1351" s="14" t="n">
        <v>15414</v>
      </c>
      <c r="K1351" s="1" t="n">
        <f aca="false">H1351-J1351</f>
        <v>0</v>
      </c>
      <c r="L1351" s="0"/>
    </row>
    <row r="1352" customFormat="false" ht="30.8" hidden="false" customHeight="false" outlineLevel="0" collapsed="false">
      <c r="A1352" s="1" t="s">
        <v>3682</v>
      </c>
      <c r="B1352" s="1" t="s">
        <v>3683</v>
      </c>
      <c r="C1352" s="1" t="s">
        <v>86</v>
      </c>
      <c r="D1352" s="1" t="s">
        <v>133</v>
      </c>
      <c r="E1352" s="1" t="n">
        <v>6107.5</v>
      </c>
      <c r="F1352" s="1" t="n">
        <f aca="false">D1352-C1352</f>
        <v>1</v>
      </c>
      <c r="G1352" s="22" t="n">
        <v>3853.5</v>
      </c>
      <c r="H1352" s="1" t="n">
        <f aca="false">G1352*F1352</f>
        <v>3853.5</v>
      </c>
      <c r="I1352" s="13" t="s">
        <v>3684</v>
      </c>
      <c r="J1352" s="14" t="n">
        <v>3853.5</v>
      </c>
      <c r="K1352" s="1" t="n">
        <f aca="false">H1352-J1352</f>
        <v>0</v>
      </c>
      <c r="L1352" s="0"/>
    </row>
    <row r="1353" customFormat="false" ht="30.8" hidden="false" customHeight="false" outlineLevel="0" collapsed="false">
      <c r="A1353" s="1" t="s">
        <v>3685</v>
      </c>
      <c r="B1353" s="1" t="s">
        <v>3683</v>
      </c>
      <c r="C1353" s="1" t="s">
        <v>51</v>
      </c>
      <c r="D1353" s="1" t="s">
        <v>112</v>
      </c>
      <c r="E1353" s="1" t="n">
        <v>4932.5</v>
      </c>
      <c r="F1353" s="1" t="n">
        <f aca="false">D1353-C1353</f>
        <v>1</v>
      </c>
      <c r="G1353" s="22" t="n">
        <v>3853.5</v>
      </c>
      <c r="H1353" s="1" t="n">
        <f aca="false">G1353*F1353</f>
        <v>3853.5</v>
      </c>
      <c r="I1353" s="13" t="s">
        <v>3686</v>
      </c>
      <c r="J1353" s="14" t="n">
        <v>3853.5</v>
      </c>
      <c r="K1353" s="1" t="n">
        <f aca="false">H1353-J1353</f>
        <v>0</v>
      </c>
      <c r="L1353" s="0"/>
    </row>
    <row r="1354" customFormat="false" ht="30.8" hidden="false" customHeight="false" outlineLevel="0" collapsed="false">
      <c r="A1354" s="1" t="s">
        <v>3687</v>
      </c>
      <c r="B1354" s="1" t="s">
        <v>3683</v>
      </c>
      <c r="C1354" s="1" t="s">
        <v>20</v>
      </c>
      <c r="D1354" s="1" t="s">
        <v>180</v>
      </c>
      <c r="E1354" s="1" t="n">
        <v>6107.5</v>
      </c>
      <c r="F1354" s="1" t="n">
        <f aca="false">D1354-C1354</f>
        <v>1</v>
      </c>
      <c r="G1354" s="22" t="n">
        <v>3853.5</v>
      </c>
      <c r="H1354" s="1" t="n">
        <f aca="false">G1354*F1354</f>
        <v>3853.5</v>
      </c>
      <c r="I1354" s="13" t="s">
        <v>3688</v>
      </c>
      <c r="J1354" s="14" t="n">
        <v>3853.5</v>
      </c>
      <c r="K1354" s="1" t="n">
        <f aca="false">H1354-J1354</f>
        <v>0</v>
      </c>
      <c r="L1354" s="0"/>
    </row>
    <row r="1355" customFormat="false" ht="30.8" hidden="false" customHeight="false" outlineLevel="0" collapsed="false">
      <c r="A1355" s="1" t="s">
        <v>3689</v>
      </c>
      <c r="B1355" s="1" t="s">
        <v>3683</v>
      </c>
      <c r="C1355" s="1" t="s">
        <v>150</v>
      </c>
      <c r="D1355" s="1" t="s">
        <v>58</v>
      </c>
      <c r="E1355" s="1" t="n">
        <v>4932.5</v>
      </c>
      <c r="F1355" s="1" t="n">
        <f aca="false">D1355-C1355</f>
        <v>1</v>
      </c>
      <c r="G1355" s="22" t="n">
        <v>3853.5</v>
      </c>
      <c r="H1355" s="1" t="n">
        <f aca="false">G1355*F1355</f>
        <v>3853.5</v>
      </c>
      <c r="I1355" s="13" t="s">
        <v>3690</v>
      </c>
      <c r="J1355" s="14" t="n">
        <v>3853.5</v>
      </c>
      <c r="K1355" s="1" t="n">
        <f aca="false">H1355-J1355</f>
        <v>0</v>
      </c>
      <c r="L1355" s="0"/>
    </row>
    <row r="1356" customFormat="false" ht="30.8" hidden="false" customHeight="false" outlineLevel="0" collapsed="false">
      <c r="A1356" s="78" t="n">
        <v>105305560</v>
      </c>
      <c r="B1356" s="22" t="s">
        <v>3691</v>
      </c>
      <c r="C1356" s="79" t="n">
        <v>42143</v>
      </c>
      <c r="D1356" s="79" t="n">
        <v>42145</v>
      </c>
      <c r="E1356" s="22" t="n">
        <v>12095</v>
      </c>
      <c r="F1356" s="22" t="n">
        <f aca="false">D1356-C1356</f>
        <v>2</v>
      </c>
      <c r="G1356" s="22" t="n">
        <v>4693.5</v>
      </c>
      <c r="H1356" s="22" t="n">
        <f aca="false">G1356*F1356</f>
        <v>9387</v>
      </c>
      <c r="I1356" s="30" t="s">
        <v>3692</v>
      </c>
      <c r="J1356" s="31" t="n">
        <v>9387</v>
      </c>
      <c r="K1356" s="1" t="n">
        <f aca="false">H1356-J1356</f>
        <v>0</v>
      </c>
      <c r="L1356" s="0"/>
    </row>
    <row r="1357" customFormat="false" ht="30.8" hidden="false" customHeight="false" outlineLevel="0" collapsed="false">
      <c r="A1357" s="22" t="s">
        <v>3693</v>
      </c>
      <c r="B1357" s="22" t="s">
        <v>3694</v>
      </c>
      <c r="C1357" s="22" t="s">
        <v>58</v>
      </c>
      <c r="D1357" s="22" t="s">
        <v>232</v>
      </c>
      <c r="E1357" s="22" t="n">
        <v>5772.5</v>
      </c>
      <c r="F1357" s="22" t="n">
        <f aca="false">D1357-C1357</f>
        <v>1</v>
      </c>
      <c r="G1357" s="22" t="n">
        <v>4693.5</v>
      </c>
      <c r="H1357" s="22" t="n">
        <f aca="false">G1357*F1357</f>
        <v>4693.5</v>
      </c>
      <c r="I1357" s="13" t="s">
        <v>3695</v>
      </c>
      <c r="J1357" s="14" t="n">
        <v>4693.5</v>
      </c>
      <c r="K1357" s="1" t="n">
        <f aca="false">H1357-J1357</f>
        <v>0</v>
      </c>
      <c r="L1357" s="0"/>
    </row>
    <row r="1358" s="82" customFormat="true" ht="24.25" hidden="false" customHeight="true" outlineLevel="0" collapsed="false">
      <c r="A1358" s="77" t="s">
        <v>3696</v>
      </c>
      <c r="B1358" s="77" t="s">
        <v>3697</v>
      </c>
      <c r="C1358" s="77" t="s">
        <v>39</v>
      </c>
      <c r="D1358" s="77" t="s">
        <v>13</v>
      </c>
      <c r="E1358" s="77" t="n">
        <v>4932.5</v>
      </c>
      <c r="F1358" s="77" t="n">
        <f aca="false">D1358-C1358</f>
        <v>1</v>
      </c>
      <c r="G1358" s="77" t="n">
        <v>3853.5</v>
      </c>
      <c r="H1358" s="77" t="n">
        <f aca="false">G1358*F1358</f>
        <v>3853.5</v>
      </c>
      <c r="I1358" s="80" t="s">
        <v>3698</v>
      </c>
      <c r="J1358" s="81" t="n">
        <v>7707</v>
      </c>
      <c r="K1358" s="55" t="n">
        <f aca="false">H1358-J1358</f>
        <v>-3853.5</v>
      </c>
      <c r="L1358" s="77"/>
      <c r="AMI1358" s="34"/>
      <c r="AMJ1358" s="34"/>
    </row>
    <row r="1359" s="18" customFormat="true" ht="29.85" hidden="false" customHeight="false" outlineLevel="0" collapsed="false">
      <c r="A1359" s="64" t="s">
        <v>3699</v>
      </c>
      <c r="B1359" s="15" t="s">
        <v>3700</v>
      </c>
      <c r="C1359" s="15" t="s">
        <v>29</v>
      </c>
      <c r="D1359" s="15" t="s">
        <v>75</v>
      </c>
      <c r="E1359" s="15" t="n">
        <v>38000</v>
      </c>
      <c r="F1359" s="15" t="n">
        <f aca="false">D1359-C1359</f>
        <v>4</v>
      </c>
      <c r="G1359" s="15" t="n">
        <f aca="false">3670*2</f>
        <v>7340</v>
      </c>
      <c r="H1359" s="15" t="n">
        <f aca="false">G1359*F1359</f>
        <v>29360</v>
      </c>
      <c r="I1359" s="16" t="s">
        <v>3701</v>
      </c>
      <c r="J1359" s="17" t="n">
        <v>14680</v>
      </c>
      <c r="K1359" s="15" t="n">
        <f aca="false">H1359-J1359-J1360</f>
        <v>0</v>
      </c>
      <c r="L1359" s="15"/>
    </row>
    <row r="1360" customFormat="false" ht="29.85" hidden="false" customHeight="false" outlineLevel="0" collapsed="false">
      <c r="A1360" s="64"/>
      <c r="B1360" s="15"/>
      <c r="C1360" s="15"/>
      <c r="D1360" s="15"/>
      <c r="E1360" s="15"/>
      <c r="F1360" s="15"/>
      <c r="G1360" s="15"/>
      <c r="H1360" s="15"/>
      <c r="I1360" s="47" t="s">
        <v>3702</v>
      </c>
      <c r="J1360" s="48" t="n">
        <v>14680</v>
      </c>
      <c r="K1360" s="15" t="n">
        <v>0</v>
      </c>
      <c r="L1360" s="15"/>
    </row>
    <row r="1361" customFormat="false" ht="30.8" hidden="false" customHeight="false" outlineLevel="0" collapsed="false">
      <c r="A1361" s="1" t="s">
        <v>3703</v>
      </c>
      <c r="B1361" s="1" t="s">
        <v>3704</v>
      </c>
      <c r="C1361" s="1" t="s">
        <v>58</v>
      </c>
      <c r="D1361" s="1" t="s">
        <v>59</v>
      </c>
      <c r="E1361" s="1" t="n">
        <v>9865</v>
      </c>
      <c r="F1361" s="1" t="n">
        <f aca="false">D1361-C1361</f>
        <v>2</v>
      </c>
      <c r="G1361" s="22" t="n">
        <v>3853.5</v>
      </c>
      <c r="H1361" s="1" t="n">
        <f aca="false">G1361*F1361</f>
        <v>7707</v>
      </c>
      <c r="I1361" s="13" t="s">
        <v>3705</v>
      </c>
      <c r="J1361" s="14" t="n">
        <v>7707</v>
      </c>
      <c r="K1361" s="1" t="n">
        <f aca="false">H1361-J1361</f>
        <v>0</v>
      </c>
      <c r="L1361" s="0"/>
    </row>
    <row r="1362" customFormat="false" ht="15.9" hidden="false" customHeight="false" outlineLevel="0" collapsed="false">
      <c r="A1362" s="22" t="s">
        <v>3706</v>
      </c>
      <c r="B1362" s="22" t="s">
        <v>3707</v>
      </c>
      <c r="C1362" s="22" t="s">
        <v>133</v>
      </c>
      <c r="D1362" s="22" t="s">
        <v>112</v>
      </c>
      <c r="E1362" s="22" t="n">
        <v>18322.5</v>
      </c>
      <c r="F1362" s="22" t="n">
        <f aca="false">D1362-C1362</f>
        <v>3</v>
      </c>
      <c r="G1362" s="22" t="n">
        <v>3853.5</v>
      </c>
      <c r="H1362" s="22" t="n">
        <f aca="false">G1362*F1362</f>
        <v>11560.5</v>
      </c>
      <c r="I1362" s="13" t="s">
        <v>3708</v>
      </c>
      <c r="J1362" s="14" t="n">
        <v>11560.5</v>
      </c>
      <c r="K1362" s="1" t="n">
        <f aca="false">H1362-J1362</f>
        <v>0</v>
      </c>
      <c r="L1362" s="0"/>
    </row>
    <row r="1363" customFormat="false" ht="30.8" hidden="false" customHeight="false" outlineLevel="0" collapsed="false">
      <c r="A1363" s="1" t="s">
        <v>3709</v>
      </c>
      <c r="B1363" s="1" t="s">
        <v>3710</v>
      </c>
      <c r="C1363" s="1" t="s">
        <v>133</v>
      </c>
      <c r="D1363" s="1" t="s">
        <v>112</v>
      </c>
      <c r="E1363" s="1" t="n">
        <v>18322.5</v>
      </c>
      <c r="F1363" s="1" t="n">
        <f aca="false">D1363-C1363</f>
        <v>3</v>
      </c>
      <c r="G1363" s="22" t="n">
        <v>3853.5</v>
      </c>
      <c r="H1363" s="1" t="n">
        <f aca="false">G1363*F1363</f>
        <v>11560.5</v>
      </c>
      <c r="I1363" s="13" t="s">
        <v>3711</v>
      </c>
      <c r="J1363" s="14" t="n">
        <v>11560.5</v>
      </c>
      <c r="K1363" s="1" t="n">
        <f aca="false">H1363-J1363</f>
        <v>0</v>
      </c>
      <c r="L1363" s="0"/>
    </row>
    <row r="1364" customFormat="false" ht="30.8" hidden="false" customHeight="false" outlineLevel="0" collapsed="false">
      <c r="A1364" s="1" t="s">
        <v>3712</v>
      </c>
      <c r="B1364" s="1" t="s">
        <v>3713</v>
      </c>
      <c r="C1364" s="1" t="s">
        <v>43</v>
      </c>
      <c r="D1364" s="1" t="s">
        <v>47</v>
      </c>
      <c r="E1364" s="1" t="n">
        <v>14490</v>
      </c>
      <c r="F1364" s="1" t="n">
        <f aca="false">D1364-C1364</f>
        <v>2</v>
      </c>
      <c r="G1364" s="22" t="n">
        <v>3853.5</v>
      </c>
      <c r="H1364" s="1" t="n">
        <f aca="false">G1364*F1364</f>
        <v>7707</v>
      </c>
      <c r="I1364" s="13" t="s">
        <v>3714</v>
      </c>
      <c r="J1364" s="14" t="n">
        <v>7707</v>
      </c>
      <c r="K1364" s="1" t="n">
        <f aca="false">H1364-J1364</f>
        <v>0</v>
      </c>
      <c r="L1364" s="0"/>
    </row>
    <row r="1365" customFormat="false" ht="30.8" hidden="false" customHeight="false" outlineLevel="0" collapsed="false">
      <c r="A1365" s="1" t="s">
        <v>3715</v>
      </c>
      <c r="B1365" s="1" t="s">
        <v>3716</v>
      </c>
      <c r="C1365" s="1" t="s">
        <v>29</v>
      </c>
      <c r="D1365" s="1" t="s">
        <v>82</v>
      </c>
      <c r="E1365" s="1" t="n">
        <v>39147.5</v>
      </c>
      <c r="F1365" s="1" t="n">
        <f aca="false">D1365-C1365</f>
        <v>7</v>
      </c>
      <c r="G1365" s="22" t="n">
        <v>3853.5</v>
      </c>
      <c r="H1365" s="1" t="n">
        <f aca="false">G1365*F1365</f>
        <v>26974.5</v>
      </c>
      <c r="I1365" s="13" t="s">
        <v>3717</v>
      </c>
      <c r="J1365" s="14" t="n">
        <v>26974.5</v>
      </c>
      <c r="K1365" s="1" t="n">
        <f aca="false">H1365-J1365</f>
        <v>0</v>
      </c>
      <c r="L1365" s="0"/>
    </row>
    <row r="1366" customFormat="false" ht="30.8" hidden="false" customHeight="false" outlineLevel="0" collapsed="false">
      <c r="A1366" s="1" t="s">
        <v>3718</v>
      </c>
      <c r="B1366" s="1" t="s">
        <v>3719</v>
      </c>
      <c r="C1366" s="1" t="s">
        <v>43</v>
      </c>
      <c r="D1366" s="1" t="s">
        <v>142</v>
      </c>
      <c r="E1366" s="1" t="n">
        <v>17107.5</v>
      </c>
      <c r="F1366" s="1" t="n">
        <f aca="false">D1366-C1366</f>
        <v>3</v>
      </c>
      <c r="G1366" s="22" t="n">
        <v>3853.5</v>
      </c>
      <c r="H1366" s="1" t="n">
        <f aca="false">G1366*F1366</f>
        <v>11560.5</v>
      </c>
      <c r="I1366" s="13" t="s">
        <v>3720</v>
      </c>
      <c r="J1366" s="14" t="n">
        <v>11560.5</v>
      </c>
      <c r="K1366" s="1" t="n">
        <f aca="false">H1366-J1366</f>
        <v>0</v>
      </c>
      <c r="L1366" s="0"/>
    </row>
    <row r="1367" customFormat="false" ht="30.8" hidden="false" customHeight="false" outlineLevel="0" collapsed="false">
      <c r="A1367" s="1" t="s">
        <v>3721</v>
      </c>
      <c r="B1367" s="1" t="s">
        <v>3722</v>
      </c>
      <c r="C1367" s="1" t="s">
        <v>29</v>
      </c>
      <c r="D1367" s="1" t="s">
        <v>74</v>
      </c>
      <c r="E1367" s="1" t="n">
        <v>14565</v>
      </c>
      <c r="F1367" s="1" t="n">
        <f aca="false">D1367-C1367</f>
        <v>2</v>
      </c>
      <c r="G1367" s="22" t="n">
        <v>3853.5</v>
      </c>
      <c r="H1367" s="1" t="n">
        <f aca="false">G1367*F1367</f>
        <v>7707</v>
      </c>
      <c r="I1367" s="13" t="s">
        <v>3723</v>
      </c>
      <c r="J1367" s="14" t="n">
        <v>7707</v>
      </c>
      <c r="K1367" s="1" t="n">
        <f aca="false">H1367-J1367</f>
        <v>0</v>
      </c>
      <c r="L1367" s="0"/>
    </row>
    <row r="1368" customFormat="false" ht="30.8" hidden="false" customHeight="false" outlineLevel="0" collapsed="false">
      <c r="A1368" s="1" t="s">
        <v>3724</v>
      </c>
      <c r="B1368" s="1" t="s">
        <v>3725</v>
      </c>
      <c r="C1368" s="1" t="s">
        <v>180</v>
      </c>
      <c r="D1368" s="1" t="s">
        <v>150</v>
      </c>
      <c r="E1368" s="1" t="n">
        <v>14945</v>
      </c>
      <c r="F1368" s="1" t="n">
        <f aca="false">D1368-C1368</f>
        <v>2</v>
      </c>
      <c r="G1368" s="22" t="n">
        <v>3853.5</v>
      </c>
      <c r="H1368" s="1" t="n">
        <f aca="false">G1368*F1368</f>
        <v>7707</v>
      </c>
      <c r="I1368" s="13" t="s">
        <v>3726</v>
      </c>
      <c r="J1368" s="14" t="n">
        <v>7707</v>
      </c>
      <c r="K1368" s="1" t="n">
        <f aca="false">H1368-J1368</f>
        <v>0</v>
      </c>
      <c r="L1368" s="0"/>
    </row>
    <row r="1369" customFormat="false" ht="30.8" hidden="false" customHeight="false" outlineLevel="0" collapsed="false">
      <c r="A1369" s="1" t="s">
        <v>3727</v>
      </c>
      <c r="B1369" s="1" t="s">
        <v>3728</v>
      </c>
      <c r="C1369" s="1" t="s">
        <v>86</v>
      </c>
      <c r="D1369" s="1" t="s">
        <v>207</v>
      </c>
      <c r="E1369" s="1" t="n">
        <v>9865</v>
      </c>
      <c r="F1369" s="1" t="n">
        <f aca="false">D1369-C1369</f>
        <v>2</v>
      </c>
      <c r="G1369" s="22" t="n">
        <v>3853.5</v>
      </c>
      <c r="H1369" s="1" t="n">
        <f aca="false">G1369*F1369</f>
        <v>7707</v>
      </c>
      <c r="I1369" s="13" t="s">
        <v>3729</v>
      </c>
      <c r="J1369" s="14" t="n">
        <v>7707</v>
      </c>
      <c r="K1369" s="1" t="n">
        <f aca="false">H1369-J1369</f>
        <v>0</v>
      </c>
      <c r="L1369" s="0"/>
    </row>
    <row r="1370" customFormat="false" ht="30.8" hidden="false" customHeight="false" outlineLevel="0" collapsed="false">
      <c r="A1370" s="22" t="s">
        <v>3730</v>
      </c>
      <c r="B1370" s="22" t="s">
        <v>3728</v>
      </c>
      <c r="C1370" s="22" t="s">
        <v>133</v>
      </c>
      <c r="D1370" s="22" t="s">
        <v>51</v>
      </c>
      <c r="E1370" s="22" t="n">
        <v>11545</v>
      </c>
      <c r="F1370" s="22" t="n">
        <f aca="false">D1370-C1370</f>
        <v>2</v>
      </c>
      <c r="G1370" s="22" t="n">
        <v>4693.5</v>
      </c>
      <c r="H1370" s="22" t="n">
        <f aca="false">G1370*F1370</f>
        <v>9387</v>
      </c>
      <c r="I1370" s="13" t="s">
        <v>3731</v>
      </c>
      <c r="J1370" s="14" t="n">
        <v>9387</v>
      </c>
      <c r="K1370" s="1" t="n">
        <f aca="false">H1370-J1370</f>
        <v>0</v>
      </c>
      <c r="L1370" s="0"/>
    </row>
    <row r="1371" customFormat="false" ht="30.8" hidden="false" customHeight="false" outlineLevel="0" collapsed="false">
      <c r="A1371" s="1" t="s">
        <v>3732</v>
      </c>
      <c r="B1371" s="1" t="s">
        <v>3733</v>
      </c>
      <c r="C1371" s="1" t="s">
        <v>47</v>
      </c>
      <c r="D1371" s="1" t="s">
        <v>34</v>
      </c>
      <c r="E1371" s="1" t="n">
        <v>50715</v>
      </c>
      <c r="F1371" s="1" t="n">
        <f aca="false">D1371-C1371</f>
        <v>7</v>
      </c>
      <c r="G1371" s="22" t="n">
        <v>3853.5</v>
      </c>
      <c r="H1371" s="1" t="n">
        <f aca="false">G1371*F1371</f>
        <v>26974.5</v>
      </c>
      <c r="I1371" s="13" t="s">
        <v>3734</v>
      </c>
      <c r="J1371" s="14" t="n">
        <v>26974.5</v>
      </c>
      <c r="K1371" s="1" t="n">
        <f aca="false">H1371-J1371</f>
        <v>0</v>
      </c>
      <c r="L1371" s="0"/>
    </row>
    <row r="1372" customFormat="false" ht="30.8" hidden="false" customHeight="false" outlineLevel="0" collapsed="false">
      <c r="A1372" s="1" t="s">
        <v>3735</v>
      </c>
      <c r="B1372" s="1" t="s">
        <v>3736</v>
      </c>
      <c r="C1372" s="1" t="s">
        <v>47</v>
      </c>
      <c r="D1372" s="1" t="s">
        <v>142</v>
      </c>
      <c r="E1372" s="1" t="n">
        <v>5317.5</v>
      </c>
      <c r="F1372" s="1" t="n">
        <f aca="false">D1372-C1372</f>
        <v>1</v>
      </c>
      <c r="G1372" s="22" t="n">
        <v>3853.5</v>
      </c>
      <c r="H1372" s="1" t="n">
        <f aca="false">G1372*F1372</f>
        <v>3853.5</v>
      </c>
      <c r="I1372" s="13" t="s">
        <v>3737</v>
      </c>
      <c r="J1372" s="14" t="n">
        <v>3853.5</v>
      </c>
      <c r="K1372" s="1" t="n">
        <f aca="false">H1372-J1372</f>
        <v>0</v>
      </c>
      <c r="L1372" s="0"/>
    </row>
    <row r="1373" customFormat="false" ht="30.8" hidden="false" customHeight="false" outlineLevel="0" collapsed="false">
      <c r="A1373" s="1" t="s">
        <v>3738</v>
      </c>
      <c r="B1373" s="1" t="s">
        <v>3739</v>
      </c>
      <c r="C1373" s="1" t="s">
        <v>19</v>
      </c>
      <c r="D1373" s="1" t="s">
        <v>39</v>
      </c>
      <c r="E1373" s="1" t="n">
        <v>31905</v>
      </c>
      <c r="F1373" s="1" t="n">
        <f aca="false">D1373-C1373</f>
        <v>6</v>
      </c>
      <c r="G1373" s="22" t="n">
        <v>3853.5</v>
      </c>
      <c r="H1373" s="1" t="n">
        <f aca="false">G1373*F1373</f>
        <v>23121</v>
      </c>
      <c r="I1373" s="13" t="s">
        <v>3740</v>
      </c>
      <c r="J1373" s="14" t="n">
        <v>23121</v>
      </c>
      <c r="K1373" s="1" t="n">
        <f aca="false">H1373-J1373</f>
        <v>0</v>
      </c>
      <c r="L1373" s="0"/>
    </row>
    <row r="1374" customFormat="false" ht="30.8" hidden="false" customHeight="false" outlineLevel="0" collapsed="false">
      <c r="A1374" s="1" t="s">
        <v>3741</v>
      </c>
      <c r="B1374" s="1" t="s">
        <v>3742</v>
      </c>
      <c r="C1374" s="1" t="s">
        <v>86</v>
      </c>
      <c r="D1374" s="1" t="s">
        <v>133</v>
      </c>
      <c r="E1374" s="1" t="n">
        <v>4932.5</v>
      </c>
      <c r="F1374" s="1" t="n">
        <f aca="false">D1374-C1374</f>
        <v>1</v>
      </c>
      <c r="G1374" s="22" t="n">
        <v>3853.5</v>
      </c>
      <c r="H1374" s="1" t="n">
        <f aca="false">G1374*F1374</f>
        <v>3853.5</v>
      </c>
      <c r="I1374" s="13" t="s">
        <v>3743</v>
      </c>
      <c r="J1374" s="14" t="n">
        <v>3853.5</v>
      </c>
      <c r="K1374" s="1" t="n">
        <f aca="false">H1374-J1374</f>
        <v>0</v>
      </c>
      <c r="L1374" s="0"/>
    </row>
    <row r="1375" customFormat="false" ht="30.8" hidden="false" customHeight="false" outlineLevel="0" collapsed="false">
      <c r="A1375" s="1" t="s">
        <v>3744</v>
      </c>
      <c r="B1375" s="1" t="s">
        <v>3745</v>
      </c>
      <c r="C1375" s="1" t="s">
        <v>51</v>
      </c>
      <c r="D1375" s="1" t="s">
        <v>20</v>
      </c>
      <c r="E1375" s="1" t="n">
        <v>17317.5</v>
      </c>
      <c r="F1375" s="1" t="n">
        <f aca="false">D1375-C1375</f>
        <v>3</v>
      </c>
      <c r="G1375" s="22" t="n">
        <v>4693.5</v>
      </c>
      <c r="H1375" s="1" t="n">
        <f aca="false">G1375*F1375</f>
        <v>14080.5</v>
      </c>
      <c r="I1375" s="13" t="s">
        <v>3746</v>
      </c>
      <c r="J1375" s="14" t="n">
        <v>14080.5</v>
      </c>
      <c r="K1375" s="1" t="n">
        <f aca="false">H1375-J1375</f>
        <v>0</v>
      </c>
      <c r="L1375" s="0"/>
    </row>
    <row r="1376" customFormat="false" ht="30.8" hidden="false" customHeight="false" outlineLevel="0" collapsed="false">
      <c r="A1376" s="1" t="s">
        <v>3747</v>
      </c>
      <c r="B1376" s="1" t="s">
        <v>3748</v>
      </c>
      <c r="C1376" s="1" t="s">
        <v>75</v>
      </c>
      <c r="D1376" s="1" t="s">
        <v>19</v>
      </c>
      <c r="E1376" s="1" t="n">
        <v>10635</v>
      </c>
      <c r="F1376" s="1" t="n">
        <f aca="false">D1376-C1376</f>
        <v>2</v>
      </c>
      <c r="G1376" s="22" t="n">
        <v>3853.5</v>
      </c>
      <c r="H1376" s="1" t="n">
        <f aca="false">G1376*F1376</f>
        <v>7707</v>
      </c>
      <c r="I1376" s="13" t="s">
        <v>3749</v>
      </c>
      <c r="J1376" s="14" t="n">
        <v>7707</v>
      </c>
      <c r="K1376" s="1" t="n">
        <f aca="false">H1376-J1376</f>
        <v>0</v>
      </c>
      <c r="L1376" s="0"/>
    </row>
    <row r="1377" customFormat="false" ht="30.8" hidden="false" customHeight="false" outlineLevel="0" collapsed="false">
      <c r="A1377" s="1" t="s">
        <v>3750</v>
      </c>
      <c r="B1377" s="1" t="s">
        <v>3751</v>
      </c>
      <c r="C1377" s="1" t="s">
        <v>207</v>
      </c>
      <c r="D1377" s="1" t="s">
        <v>14</v>
      </c>
      <c r="E1377" s="1" t="n">
        <v>21292.5</v>
      </c>
      <c r="F1377" s="1" t="n">
        <f aca="false">D1377-C1377</f>
        <v>3</v>
      </c>
      <c r="G1377" s="22" t="n">
        <v>5743.5</v>
      </c>
      <c r="H1377" s="1" t="n">
        <f aca="false">G1377*F1377</f>
        <v>17230.5</v>
      </c>
      <c r="I1377" s="13" t="s">
        <v>3752</v>
      </c>
      <c r="J1377" s="14" t="n">
        <v>17230.2</v>
      </c>
      <c r="K1377" s="1" t="n">
        <f aca="false">H1377-J1377</f>
        <v>0.299999999999272</v>
      </c>
      <c r="L1377" s="0"/>
    </row>
    <row r="1378" customFormat="false" ht="30.8" hidden="false" customHeight="false" outlineLevel="0" collapsed="false">
      <c r="A1378" s="1" t="s">
        <v>3753</v>
      </c>
      <c r="B1378" s="1" t="s">
        <v>3754</v>
      </c>
      <c r="C1378" s="1" t="s">
        <v>43</v>
      </c>
      <c r="D1378" s="1" t="s">
        <v>34</v>
      </c>
      <c r="E1378" s="1" t="n">
        <v>69300</v>
      </c>
      <c r="F1378" s="1" t="n">
        <f aca="false">D1378-C1378</f>
        <v>9</v>
      </c>
      <c r="G1378" s="22" t="n">
        <v>3853.5</v>
      </c>
      <c r="H1378" s="1" t="n">
        <f aca="false">G1378*F1378</f>
        <v>34681.5</v>
      </c>
      <c r="I1378" s="13" t="s">
        <v>3755</v>
      </c>
      <c r="J1378" s="14" t="n">
        <v>34681.5</v>
      </c>
      <c r="K1378" s="1" t="n">
        <f aca="false">H1378-J1378</f>
        <v>0</v>
      </c>
      <c r="L1378" s="0"/>
    </row>
    <row r="1379" customFormat="false" ht="30.8" hidden="false" customHeight="false" outlineLevel="0" collapsed="false">
      <c r="A1379" s="1" t="s">
        <v>3756</v>
      </c>
      <c r="B1379" s="1" t="s">
        <v>3757</v>
      </c>
      <c r="C1379" s="1" t="s">
        <v>34</v>
      </c>
      <c r="D1379" s="1" t="s">
        <v>119</v>
      </c>
      <c r="E1379" s="1" t="n">
        <v>19730</v>
      </c>
      <c r="F1379" s="1" t="n">
        <f aca="false">D1379-C1379</f>
        <v>4</v>
      </c>
      <c r="G1379" s="22" t="n">
        <v>3853.5</v>
      </c>
      <c r="H1379" s="1" t="n">
        <f aca="false">G1379*F1379</f>
        <v>15414</v>
      </c>
      <c r="I1379" s="13" t="s">
        <v>3758</v>
      </c>
      <c r="J1379" s="14" t="n">
        <v>15414</v>
      </c>
      <c r="K1379" s="1" t="n">
        <f aca="false">H1379-J1379</f>
        <v>0</v>
      </c>
      <c r="L1379" s="0"/>
    </row>
    <row r="1380" customFormat="false" ht="30.8" hidden="false" customHeight="false" outlineLevel="0" collapsed="false">
      <c r="A1380" s="1" t="s">
        <v>3759</v>
      </c>
      <c r="B1380" s="1" t="s">
        <v>3760</v>
      </c>
      <c r="C1380" s="1" t="s">
        <v>146</v>
      </c>
      <c r="D1380" s="1" t="s">
        <v>232</v>
      </c>
      <c r="E1380" s="1" t="n">
        <v>18322.5</v>
      </c>
      <c r="F1380" s="1" t="n">
        <f aca="false">D1380-C1380</f>
        <v>3</v>
      </c>
      <c r="G1380" s="22" t="n">
        <v>3853.5</v>
      </c>
      <c r="H1380" s="1" t="n">
        <f aca="false">G1380*F1380</f>
        <v>11560.5</v>
      </c>
      <c r="I1380" s="13" t="s">
        <v>3761</v>
      </c>
      <c r="J1380" s="14" t="n">
        <v>11560.5</v>
      </c>
      <c r="K1380" s="1" t="n">
        <f aca="false">H1380-J1380</f>
        <v>0</v>
      </c>
      <c r="L1380" s="0"/>
    </row>
    <row r="1381" customFormat="false" ht="30.8" hidden="false" customHeight="false" outlineLevel="0" collapsed="false">
      <c r="A1381" s="1" t="s">
        <v>3762</v>
      </c>
      <c r="B1381" s="1" t="s">
        <v>3763</v>
      </c>
      <c r="C1381" s="1" t="s">
        <v>67</v>
      </c>
      <c r="D1381" s="1" t="s">
        <v>39</v>
      </c>
      <c r="E1381" s="1" t="n">
        <v>13807.5</v>
      </c>
      <c r="F1381" s="1" t="n">
        <f aca="false">D1381-C1381</f>
        <v>2</v>
      </c>
      <c r="G1381" s="22" t="n">
        <v>3853.5</v>
      </c>
      <c r="H1381" s="1" t="n">
        <f aca="false">G1381*F1381</f>
        <v>7707</v>
      </c>
      <c r="I1381" s="13" t="s">
        <v>3764</v>
      </c>
      <c r="J1381" s="14" t="n">
        <v>7707</v>
      </c>
      <c r="K1381" s="1" t="n">
        <f aca="false">H1381-J1381</f>
        <v>0</v>
      </c>
      <c r="L1381" s="0"/>
    </row>
    <row r="1382" customFormat="false" ht="30.8" hidden="false" customHeight="false" outlineLevel="0" collapsed="false">
      <c r="A1382" s="22" t="s">
        <v>3765</v>
      </c>
      <c r="B1382" s="22" t="s">
        <v>3766</v>
      </c>
      <c r="C1382" s="22" t="s">
        <v>150</v>
      </c>
      <c r="D1382" s="22" t="s">
        <v>232</v>
      </c>
      <c r="E1382" s="22" t="n">
        <v>9865</v>
      </c>
      <c r="F1382" s="22" t="n">
        <f aca="false">D1382-C1382</f>
        <v>2</v>
      </c>
      <c r="G1382" s="22" t="n">
        <v>3853.5</v>
      </c>
      <c r="H1382" s="22" t="n">
        <f aca="false">G1382*F1382</f>
        <v>7707</v>
      </c>
      <c r="I1382" s="13" t="s">
        <v>3767</v>
      </c>
      <c r="J1382" s="14" t="n">
        <v>7707</v>
      </c>
      <c r="K1382" s="1" t="n">
        <f aca="false">H1382-J1382</f>
        <v>0</v>
      </c>
      <c r="L1382" s="0"/>
    </row>
    <row r="1383" customFormat="false" ht="30.8" hidden="false" customHeight="false" outlineLevel="0" collapsed="false">
      <c r="A1383" s="1" t="s">
        <v>3768</v>
      </c>
      <c r="B1383" s="1" t="s">
        <v>3769</v>
      </c>
      <c r="C1383" s="1" t="s">
        <v>67</v>
      </c>
      <c r="D1383" s="1" t="s">
        <v>86</v>
      </c>
      <c r="E1383" s="1" t="n">
        <v>30420</v>
      </c>
      <c r="F1383" s="1" t="n">
        <f aca="false">D1383-C1383</f>
        <v>4</v>
      </c>
      <c r="G1383" s="22" t="n">
        <v>4693.5</v>
      </c>
      <c r="H1383" s="1" t="n">
        <f aca="false">G1383*F1383</f>
        <v>18774</v>
      </c>
      <c r="I1383" s="13" t="s">
        <v>3770</v>
      </c>
      <c r="J1383" s="14" t="n">
        <v>18774</v>
      </c>
      <c r="K1383" s="1" t="n">
        <f aca="false">H1383-J1383</f>
        <v>0</v>
      </c>
      <c r="L1383" s="0"/>
    </row>
    <row r="1384" customFormat="false" ht="30.8" hidden="false" customHeight="false" outlineLevel="0" collapsed="false">
      <c r="A1384" s="1" t="s">
        <v>3771</v>
      </c>
      <c r="B1384" s="1" t="s">
        <v>3772</v>
      </c>
      <c r="C1384" s="1" t="s">
        <v>67</v>
      </c>
      <c r="D1384" s="1" t="s">
        <v>39</v>
      </c>
      <c r="E1384" s="1" t="n">
        <v>12215</v>
      </c>
      <c r="F1384" s="1" t="n">
        <f aca="false">D1384-C1384</f>
        <v>2</v>
      </c>
      <c r="G1384" s="22" t="n">
        <v>3853.5</v>
      </c>
      <c r="H1384" s="1" t="n">
        <f aca="false">G1384*F1384</f>
        <v>7707</v>
      </c>
      <c r="I1384" s="13" t="s">
        <v>3773</v>
      </c>
      <c r="J1384" s="14" t="n">
        <v>7707</v>
      </c>
      <c r="K1384" s="1" t="n">
        <f aca="false">H1384-J1384</f>
        <v>0</v>
      </c>
      <c r="L1384" s="0"/>
    </row>
    <row r="1385" s="32" customFormat="true" ht="30.8" hidden="false" customHeight="false" outlineLevel="0" collapsed="false">
      <c r="A1385" s="29" t="s">
        <v>3774</v>
      </c>
      <c r="B1385" s="29" t="s">
        <v>3775</v>
      </c>
      <c r="C1385" s="29" t="s">
        <v>75</v>
      </c>
      <c r="D1385" s="29" t="s">
        <v>19</v>
      </c>
      <c r="E1385" s="29" t="n">
        <v>9865</v>
      </c>
      <c r="F1385" s="29" t="n">
        <f aca="false">D1385-C1385</f>
        <v>2</v>
      </c>
      <c r="G1385" s="29" t="n">
        <v>3853.5</v>
      </c>
      <c r="H1385" s="29" t="n">
        <f aca="false">G1385*F1385</f>
        <v>7707</v>
      </c>
      <c r="I1385" s="30" t="s">
        <v>3776</v>
      </c>
      <c r="J1385" s="31" t="n">
        <v>7707</v>
      </c>
      <c r="K1385" s="1" t="n">
        <f aca="false">H1385-J1385</f>
        <v>0</v>
      </c>
      <c r="L1385" s="29"/>
      <c r="AMI1385" s="0"/>
      <c r="AMJ1385" s="0"/>
    </row>
    <row r="1386" customFormat="false" ht="30.8" hidden="false" customHeight="false" outlineLevel="0" collapsed="false">
      <c r="A1386" s="1" t="s">
        <v>3777</v>
      </c>
      <c r="B1386" s="1" t="s">
        <v>3778</v>
      </c>
      <c r="C1386" s="1" t="s">
        <v>119</v>
      </c>
      <c r="D1386" s="1" t="s">
        <v>39</v>
      </c>
      <c r="E1386" s="1" t="n">
        <v>14797.5</v>
      </c>
      <c r="F1386" s="1" t="n">
        <f aca="false">D1386-C1386</f>
        <v>3</v>
      </c>
      <c r="G1386" s="22" t="n">
        <v>3853.5</v>
      </c>
      <c r="H1386" s="1" t="n">
        <f aca="false">G1386*F1386</f>
        <v>11560.5</v>
      </c>
      <c r="I1386" s="13" t="s">
        <v>3779</v>
      </c>
      <c r="J1386" s="14" t="n">
        <v>11560.5</v>
      </c>
      <c r="K1386" s="1" t="n">
        <f aca="false">H1386-J1386</f>
        <v>0</v>
      </c>
      <c r="L1386" s="0"/>
    </row>
    <row r="1387" customFormat="false" ht="30.8" hidden="false" customHeight="false" outlineLevel="0" collapsed="false">
      <c r="A1387" s="1" t="s">
        <v>3780</v>
      </c>
      <c r="B1387" s="1" t="s">
        <v>3781</v>
      </c>
      <c r="C1387" s="1" t="s">
        <v>63</v>
      </c>
      <c r="D1387" s="1" t="s">
        <v>35</v>
      </c>
      <c r="E1387" s="1" t="n">
        <v>89850</v>
      </c>
      <c r="F1387" s="1" t="n">
        <f aca="false">D1387-C1387</f>
        <v>10</v>
      </c>
      <c r="G1387" s="22" t="n">
        <v>4693.5</v>
      </c>
      <c r="H1387" s="1" t="n">
        <f aca="false">G1387*F1387</f>
        <v>46935</v>
      </c>
      <c r="I1387" s="13" t="s">
        <v>3782</v>
      </c>
      <c r="J1387" s="14" t="n">
        <v>46935</v>
      </c>
      <c r="K1387" s="1" t="n">
        <f aca="false">H1387-J1387</f>
        <v>0</v>
      </c>
      <c r="L1387" s="0"/>
    </row>
    <row r="1388" s="18" customFormat="true" ht="29.85" hidden="false" customHeight="false" outlineLevel="0" collapsed="false">
      <c r="A1388" s="15" t="s">
        <v>3783</v>
      </c>
      <c r="B1388" s="15" t="s">
        <v>3784</v>
      </c>
      <c r="C1388" s="15" t="s">
        <v>82</v>
      </c>
      <c r="D1388" s="15" t="s">
        <v>13</v>
      </c>
      <c r="E1388" s="15" t="n">
        <v>42600</v>
      </c>
      <c r="F1388" s="15" t="n">
        <f aca="false">D1388-C1388</f>
        <v>6</v>
      </c>
      <c r="G1388" s="15" t="n">
        <v>3670</v>
      </c>
      <c r="H1388" s="15" t="n">
        <f aca="false">G1388*F1388</f>
        <v>22020</v>
      </c>
      <c r="I1388" s="16" t="s">
        <v>3785</v>
      </c>
      <c r="J1388" s="17" t="n">
        <v>22020</v>
      </c>
      <c r="K1388" s="15" t="n">
        <f aca="false">H1388-J1388</f>
        <v>0</v>
      </c>
    </row>
    <row r="1389" customFormat="false" ht="30.8" hidden="false" customHeight="false" outlineLevel="0" collapsed="false">
      <c r="A1389" s="1" t="s">
        <v>3786</v>
      </c>
      <c r="B1389" s="1" t="s">
        <v>3787</v>
      </c>
      <c r="C1389" s="1" t="s">
        <v>28</v>
      </c>
      <c r="D1389" s="1" t="s">
        <v>74</v>
      </c>
      <c r="E1389" s="1" t="n">
        <v>26037.5</v>
      </c>
      <c r="F1389" s="1" t="n">
        <f aca="false">D1389-C1389</f>
        <v>5</v>
      </c>
      <c r="G1389" s="22" t="n">
        <v>3853.5</v>
      </c>
      <c r="H1389" s="1" t="n">
        <f aca="false">G1389*F1389</f>
        <v>19267.5</v>
      </c>
      <c r="I1389" s="13" t="s">
        <v>3788</v>
      </c>
      <c r="J1389" s="14" t="n">
        <v>19267.5</v>
      </c>
      <c r="K1389" s="1" t="n">
        <f aca="false">H1389-J1389</f>
        <v>0</v>
      </c>
      <c r="L1389" s="0"/>
    </row>
    <row r="1390" customFormat="false" ht="30.8" hidden="false" customHeight="false" outlineLevel="0" collapsed="false">
      <c r="A1390" s="1" t="s">
        <v>3789</v>
      </c>
      <c r="B1390" s="1" t="s">
        <v>3790</v>
      </c>
      <c r="C1390" s="1" t="s">
        <v>51</v>
      </c>
      <c r="D1390" s="1" t="s">
        <v>14</v>
      </c>
      <c r="E1390" s="1" t="n">
        <v>13645</v>
      </c>
      <c r="F1390" s="1" t="n">
        <f aca="false">D1390-C1390</f>
        <v>2</v>
      </c>
      <c r="G1390" s="22" t="n">
        <v>5743.5</v>
      </c>
      <c r="H1390" s="1" t="n">
        <f aca="false">G1390*F1390</f>
        <v>11487</v>
      </c>
      <c r="I1390" s="13" t="s">
        <v>3791</v>
      </c>
      <c r="J1390" s="14" t="n">
        <v>11486.8</v>
      </c>
      <c r="K1390" s="1" t="n">
        <f aca="false">H1390-J1390</f>
        <v>0.200000000000728</v>
      </c>
      <c r="L1390" s="0"/>
    </row>
    <row r="1391" customFormat="false" ht="30.8" hidden="false" customHeight="false" outlineLevel="0" collapsed="false">
      <c r="A1391" s="1" t="s">
        <v>3792</v>
      </c>
      <c r="B1391" s="1" t="s">
        <v>3793</v>
      </c>
      <c r="C1391" s="1" t="s">
        <v>43</v>
      </c>
      <c r="D1391" s="1" t="s">
        <v>47</v>
      </c>
      <c r="E1391" s="1" t="n">
        <v>13807.5</v>
      </c>
      <c r="F1391" s="1" t="n">
        <f aca="false">D1391-C1391</f>
        <v>2</v>
      </c>
      <c r="G1391" s="22" t="n">
        <v>3853.5</v>
      </c>
      <c r="H1391" s="1" t="n">
        <f aca="false">G1391*F1391</f>
        <v>7707</v>
      </c>
      <c r="I1391" s="13" t="s">
        <v>3794</v>
      </c>
      <c r="J1391" s="14" t="n">
        <v>7707</v>
      </c>
      <c r="K1391" s="1" t="n">
        <f aca="false">H1391-J1391</f>
        <v>0</v>
      </c>
      <c r="L1391" s="0"/>
    </row>
    <row r="1392" customFormat="false" ht="15.9" hidden="false" customHeight="false" outlineLevel="0" collapsed="false">
      <c r="A1392" s="1" t="s">
        <v>3795</v>
      </c>
      <c r="B1392" s="1" t="s">
        <v>3796</v>
      </c>
      <c r="C1392" s="1" t="s">
        <v>51</v>
      </c>
      <c r="D1392" s="1" t="s">
        <v>14</v>
      </c>
      <c r="E1392" s="1" t="n">
        <v>9865</v>
      </c>
      <c r="F1392" s="1" t="n">
        <f aca="false">D1392-C1392</f>
        <v>2</v>
      </c>
      <c r="G1392" s="22" t="n">
        <v>3853.5</v>
      </c>
      <c r="H1392" s="1" t="n">
        <f aca="false">G1392*F1392</f>
        <v>7707</v>
      </c>
      <c r="I1392" s="13" t="s">
        <v>3797</v>
      </c>
      <c r="J1392" s="14" t="n">
        <v>7707</v>
      </c>
      <c r="K1392" s="1" t="n">
        <f aca="false">H1392-J1392</f>
        <v>0</v>
      </c>
      <c r="L1392" s="0"/>
    </row>
    <row r="1393" customFormat="false" ht="30.8" hidden="false" customHeight="false" outlineLevel="0" collapsed="false">
      <c r="A1393" s="1" t="s">
        <v>3798</v>
      </c>
      <c r="B1393" s="1" t="s">
        <v>3799</v>
      </c>
      <c r="C1393" s="1" t="s">
        <v>47</v>
      </c>
      <c r="D1393" s="1" t="s">
        <v>24</v>
      </c>
      <c r="E1393" s="1" t="n">
        <v>24662.5</v>
      </c>
      <c r="F1393" s="1" t="n">
        <f aca="false">D1393-C1393</f>
        <v>5</v>
      </c>
      <c r="G1393" s="22" t="n">
        <v>3853.5</v>
      </c>
      <c r="H1393" s="1" t="n">
        <f aca="false">G1393*F1393</f>
        <v>19267.5</v>
      </c>
      <c r="I1393" s="13" t="s">
        <v>3800</v>
      </c>
      <c r="J1393" s="14" t="n">
        <v>19267.5</v>
      </c>
      <c r="K1393" s="1" t="n">
        <f aca="false">H1393-J1393</f>
        <v>0</v>
      </c>
      <c r="L1393" s="0"/>
    </row>
    <row r="1394" customFormat="false" ht="30.8" hidden="false" customHeight="false" outlineLevel="0" collapsed="false">
      <c r="A1394" s="1" t="s">
        <v>3801</v>
      </c>
      <c r="B1394" s="1" t="s">
        <v>3802</v>
      </c>
      <c r="C1394" s="1" t="s">
        <v>63</v>
      </c>
      <c r="D1394" s="1" t="s">
        <v>34</v>
      </c>
      <c r="E1394" s="1" t="n">
        <v>30800</v>
      </c>
      <c r="F1394" s="1" t="n">
        <f aca="false">D1394-C1394</f>
        <v>4</v>
      </c>
      <c r="G1394" s="22" t="n">
        <v>3853.5</v>
      </c>
      <c r="H1394" s="1" t="n">
        <f aca="false">G1394*F1394</f>
        <v>15414</v>
      </c>
      <c r="I1394" s="13" t="s">
        <v>3803</v>
      </c>
      <c r="J1394" s="14" t="n">
        <v>15414</v>
      </c>
      <c r="K1394" s="1" t="n">
        <f aca="false">H1394-J1394</f>
        <v>0</v>
      </c>
      <c r="L1394" s="0"/>
    </row>
    <row r="1395" customFormat="false" ht="15.9" hidden="false" customHeight="false" outlineLevel="0" collapsed="false">
      <c r="A1395" s="1" t="s">
        <v>3804</v>
      </c>
      <c r="B1395" s="1" t="s">
        <v>3805</v>
      </c>
      <c r="C1395" s="1" t="s">
        <v>142</v>
      </c>
      <c r="D1395" s="1" t="s">
        <v>75</v>
      </c>
      <c r="E1395" s="1" t="n">
        <v>30537.5</v>
      </c>
      <c r="F1395" s="1" t="n">
        <f aca="false">D1395-C1395</f>
        <v>5</v>
      </c>
      <c r="G1395" s="22" t="n">
        <v>3853.5</v>
      </c>
      <c r="H1395" s="1" t="n">
        <f aca="false">G1395*F1395</f>
        <v>19267.5</v>
      </c>
      <c r="I1395" s="13" t="s">
        <v>3806</v>
      </c>
      <c r="J1395" s="14" t="n">
        <v>19267.5</v>
      </c>
      <c r="K1395" s="1" t="n">
        <f aca="false">H1395-J1395</f>
        <v>0</v>
      </c>
      <c r="L1395" s="0"/>
    </row>
    <row r="1396" customFormat="false" ht="30.8" hidden="false" customHeight="false" outlineLevel="0" collapsed="false">
      <c r="A1396" s="1" t="s">
        <v>3807</v>
      </c>
      <c r="B1396" s="1" t="s">
        <v>3808</v>
      </c>
      <c r="C1396" s="1" t="s">
        <v>28</v>
      </c>
      <c r="D1396" s="1" t="s">
        <v>24</v>
      </c>
      <c r="E1396" s="1" t="n">
        <v>32895</v>
      </c>
      <c r="F1396" s="1" t="n">
        <f aca="false">D1396-C1396</f>
        <v>6</v>
      </c>
      <c r="G1396" s="22" t="n">
        <v>3853.5</v>
      </c>
      <c r="H1396" s="1" t="n">
        <f aca="false">G1396*F1396</f>
        <v>23121</v>
      </c>
      <c r="I1396" s="13" t="s">
        <v>3809</v>
      </c>
      <c r="J1396" s="14" t="n">
        <v>23121</v>
      </c>
      <c r="K1396" s="1" t="n">
        <f aca="false">H1396-J1396</f>
        <v>0</v>
      </c>
      <c r="L1396" s="0"/>
    </row>
    <row r="1397" s="18" customFormat="true" ht="29.85" hidden="false" customHeight="false" outlineLevel="0" collapsed="false">
      <c r="A1397" s="15" t="s">
        <v>3810</v>
      </c>
      <c r="B1397" s="15" t="s">
        <v>3811</v>
      </c>
      <c r="C1397" s="15" t="s">
        <v>39</v>
      </c>
      <c r="D1397" s="15" t="s">
        <v>112</v>
      </c>
      <c r="E1397" s="15" t="n">
        <v>42600</v>
      </c>
      <c r="F1397" s="15" t="n">
        <f aca="false">D1397-C1397</f>
        <v>6</v>
      </c>
      <c r="G1397" s="15" t="n">
        <v>3670</v>
      </c>
      <c r="H1397" s="15" t="n">
        <f aca="false">G1397*F1397</f>
        <v>22020</v>
      </c>
      <c r="I1397" s="16" t="s">
        <v>3812</v>
      </c>
      <c r="J1397" s="17" t="n">
        <v>22020</v>
      </c>
      <c r="K1397" s="15" t="n">
        <f aca="false">H1397-J1397</f>
        <v>0</v>
      </c>
    </row>
    <row r="1398" s="18" customFormat="true" ht="29.85" hidden="false" customHeight="false" outlineLevel="0" collapsed="false">
      <c r="A1398" s="15" t="s">
        <v>3813</v>
      </c>
      <c r="B1398" s="15" t="s">
        <v>3814</v>
      </c>
      <c r="C1398" s="15" t="s">
        <v>39</v>
      </c>
      <c r="D1398" s="15" t="s">
        <v>112</v>
      </c>
      <c r="E1398" s="15" t="n">
        <v>42600</v>
      </c>
      <c r="F1398" s="15" t="n">
        <f aca="false">D1398-C1398</f>
        <v>6</v>
      </c>
      <c r="G1398" s="15" t="n">
        <v>3670</v>
      </c>
      <c r="H1398" s="15" t="n">
        <f aca="false">G1398*F1398</f>
        <v>22020</v>
      </c>
      <c r="I1398" s="16" t="s">
        <v>3815</v>
      </c>
      <c r="J1398" s="17" t="n">
        <v>22020</v>
      </c>
      <c r="K1398" s="15" t="n">
        <f aca="false">H1398-J1398</f>
        <v>0</v>
      </c>
    </row>
    <row r="1399" customFormat="false" ht="30.8" hidden="false" customHeight="false" outlineLevel="0" collapsed="false">
      <c r="A1399" s="1" t="s">
        <v>3816</v>
      </c>
      <c r="B1399" s="1" t="s">
        <v>3817</v>
      </c>
      <c r="C1399" s="1" t="s">
        <v>28</v>
      </c>
      <c r="D1399" s="1" t="s">
        <v>75</v>
      </c>
      <c r="E1399" s="1" t="n">
        <v>34527.5</v>
      </c>
      <c r="F1399" s="1" t="n">
        <f aca="false">D1399-C1399</f>
        <v>7</v>
      </c>
      <c r="G1399" s="22" t="n">
        <v>3853.5</v>
      </c>
      <c r="H1399" s="1" t="n">
        <f aca="false">G1399*F1399</f>
        <v>26974.5</v>
      </c>
      <c r="I1399" s="13" t="s">
        <v>3818</v>
      </c>
      <c r="J1399" s="14" t="n">
        <v>26974.5</v>
      </c>
      <c r="K1399" s="1" t="n">
        <f aca="false">H1399-J1399</f>
        <v>0</v>
      </c>
      <c r="L1399" s="0"/>
    </row>
    <row r="1400" customFormat="false" ht="30.8" hidden="false" customHeight="false" outlineLevel="0" collapsed="false">
      <c r="A1400" s="22" t="s">
        <v>3819</v>
      </c>
      <c r="B1400" s="22" t="s">
        <v>3820</v>
      </c>
      <c r="C1400" s="22" t="s">
        <v>75</v>
      </c>
      <c r="D1400" s="22" t="s">
        <v>19</v>
      </c>
      <c r="E1400" s="22" t="n">
        <v>9865</v>
      </c>
      <c r="F1400" s="22" t="n">
        <f aca="false">D1400-C1400</f>
        <v>2</v>
      </c>
      <c r="G1400" s="22" t="n">
        <v>3853.5</v>
      </c>
      <c r="H1400" s="22" t="n">
        <f aca="false">G1400*F1400</f>
        <v>7707</v>
      </c>
      <c r="I1400" s="13" t="s">
        <v>3821</v>
      </c>
      <c r="J1400" s="14" t="n">
        <v>7707</v>
      </c>
      <c r="K1400" s="1" t="n">
        <f aca="false">H1400-J1400</f>
        <v>0</v>
      </c>
      <c r="L1400" s="0"/>
    </row>
    <row r="1401" customFormat="false" ht="30.8" hidden="false" customHeight="false" outlineLevel="0" collapsed="false">
      <c r="A1401" s="22" t="s">
        <v>3822</v>
      </c>
      <c r="B1401" s="22" t="s">
        <v>3820</v>
      </c>
      <c r="C1401" s="22" t="s">
        <v>58</v>
      </c>
      <c r="D1401" s="22" t="s">
        <v>59</v>
      </c>
      <c r="E1401" s="22" t="n">
        <v>9865</v>
      </c>
      <c r="F1401" s="22" t="n">
        <f aca="false">D1401-C1401</f>
        <v>2</v>
      </c>
      <c r="G1401" s="22" t="n">
        <v>3853.5</v>
      </c>
      <c r="H1401" s="22" t="n">
        <f aca="false">G1401*F1401</f>
        <v>7707</v>
      </c>
      <c r="I1401" s="13" t="s">
        <v>3823</v>
      </c>
      <c r="J1401" s="14" t="n">
        <v>7707</v>
      </c>
      <c r="K1401" s="1" t="n">
        <f aca="false">H1401-J1401</f>
        <v>0</v>
      </c>
      <c r="L1401" s="0"/>
    </row>
    <row r="1402" customFormat="false" ht="30.8" hidden="false" customHeight="false" outlineLevel="0" collapsed="false">
      <c r="A1402" s="1" t="s">
        <v>3824</v>
      </c>
      <c r="B1402" s="1" t="s">
        <v>3825</v>
      </c>
      <c r="C1402" s="1" t="s">
        <v>58</v>
      </c>
      <c r="D1402" s="1" t="s">
        <v>59</v>
      </c>
      <c r="E1402" s="1" t="n">
        <v>9865</v>
      </c>
      <c r="F1402" s="1" t="n">
        <f aca="false">D1402-C1402</f>
        <v>2</v>
      </c>
      <c r="G1402" s="22" t="n">
        <v>3853.5</v>
      </c>
      <c r="H1402" s="1" t="n">
        <f aca="false">G1402*F1402</f>
        <v>7707</v>
      </c>
      <c r="I1402" s="13" t="s">
        <v>3826</v>
      </c>
      <c r="J1402" s="14" t="n">
        <v>7707</v>
      </c>
      <c r="K1402" s="1" t="n">
        <f aca="false">H1402-J1402</f>
        <v>0</v>
      </c>
      <c r="L1402" s="0"/>
    </row>
    <row r="1403" customFormat="false" ht="30.8" hidden="false" customHeight="false" outlineLevel="0" collapsed="false">
      <c r="A1403" s="1" t="s">
        <v>3827</v>
      </c>
      <c r="B1403" s="1" t="s">
        <v>3828</v>
      </c>
      <c r="C1403" s="1" t="s">
        <v>146</v>
      </c>
      <c r="D1403" s="1" t="s">
        <v>58</v>
      </c>
      <c r="E1403" s="1" t="n">
        <v>15400</v>
      </c>
      <c r="F1403" s="1" t="n">
        <f aca="false">D1403-C1403</f>
        <v>2</v>
      </c>
      <c r="G1403" s="22" t="n">
        <v>3853.5</v>
      </c>
      <c r="H1403" s="1" t="n">
        <f aca="false">G1403*F1403</f>
        <v>7707</v>
      </c>
      <c r="I1403" s="13" t="s">
        <v>3829</v>
      </c>
      <c r="J1403" s="14" t="n">
        <v>7707</v>
      </c>
      <c r="K1403" s="1" t="n">
        <f aca="false">H1403-J1403</f>
        <v>0</v>
      </c>
      <c r="L1403" s="0"/>
    </row>
    <row r="1404" s="12" customFormat="true" ht="29.85" hidden="false" customHeight="false" outlineLevel="0" collapsed="false">
      <c r="A1404" s="19" t="s">
        <v>3830</v>
      </c>
      <c r="B1404" s="11" t="s">
        <v>3831</v>
      </c>
      <c r="C1404" s="11" t="s">
        <v>19</v>
      </c>
      <c r="D1404" s="11" t="s">
        <v>93</v>
      </c>
      <c r="E1404" s="11" t="n">
        <v>19730</v>
      </c>
      <c r="F1404" s="11" t="n">
        <f aca="false">D1404-C1404</f>
        <v>2</v>
      </c>
      <c r="G1404" s="8" t="n">
        <f aca="false">3853.5*2</f>
        <v>7707</v>
      </c>
      <c r="H1404" s="11" t="n">
        <f aca="false">G1404*F1404</f>
        <v>15414</v>
      </c>
      <c r="I1404" s="9" t="s">
        <v>3832</v>
      </c>
      <c r="J1404" s="10" t="n">
        <v>7707</v>
      </c>
      <c r="K1404" s="11" t="n">
        <f aca="false">H1404-J1404-J1405</f>
        <v>0</v>
      </c>
      <c r="L1404" s="11"/>
    </row>
    <row r="1405" customFormat="false" ht="29.85" hidden="false" customHeight="false" outlineLevel="0" collapsed="false">
      <c r="A1405" s="19"/>
      <c r="B1405" s="11"/>
      <c r="C1405" s="11"/>
      <c r="D1405" s="11"/>
      <c r="E1405" s="11"/>
      <c r="F1405" s="11"/>
      <c r="G1405" s="8"/>
      <c r="H1405" s="11"/>
      <c r="I1405" s="20" t="s">
        <v>3833</v>
      </c>
      <c r="J1405" s="21" t="n">
        <v>7707</v>
      </c>
      <c r="K1405" s="11" t="n">
        <v>0</v>
      </c>
      <c r="L1405" s="11"/>
    </row>
    <row r="1406" customFormat="false" ht="30.8" hidden="false" customHeight="false" outlineLevel="0" collapsed="false">
      <c r="A1406" s="1" t="s">
        <v>3834</v>
      </c>
      <c r="B1406" s="1" t="s">
        <v>3835</v>
      </c>
      <c r="C1406" s="1" t="s">
        <v>207</v>
      </c>
      <c r="D1406" s="1" t="s">
        <v>112</v>
      </c>
      <c r="E1406" s="1" t="n">
        <v>11545</v>
      </c>
      <c r="F1406" s="1" t="n">
        <f aca="false">D1406-C1406</f>
        <v>2</v>
      </c>
      <c r="G1406" s="22" t="n">
        <v>4693.5</v>
      </c>
      <c r="H1406" s="1" t="n">
        <f aca="false">G1406*F1406</f>
        <v>9387</v>
      </c>
      <c r="I1406" s="13" t="s">
        <v>3836</v>
      </c>
      <c r="J1406" s="14" t="n">
        <v>9387</v>
      </c>
      <c r="K1406" s="1" t="n">
        <f aca="false">H1406-J1406</f>
        <v>0</v>
      </c>
      <c r="L1406" s="0"/>
    </row>
    <row r="1407" customFormat="false" ht="30.8" hidden="false" customHeight="false" outlineLevel="0" collapsed="false">
      <c r="A1407" s="1" t="s">
        <v>3837</v>
      </c>
      <c r="B1407" s="1" t="s">
        <v>3838</v>
      </c>
      <c r="C1407" s="1" t="s">
        <v>39</v>
      </c>
      <c r="D1407" s="1" t="s">
        <v>20</v>
      </c>
      <c r="E1407" s="1" t="n">
        <v>39760</v>
      </c>
      <c r="F1407" s="1" t="n">
        <f aca="false">D1407-C1407</f>
        <v>8</v>
      </c>
      <c r="G1407" s="22" t="n">
        <v>3853.5</v>
      </c>
      <c r="H1407" s="1" t="n">
        <f aca="false">G1407*F1407</f>
        <v>30828</v>
      </c>
      <c r="I1407" s="13" t="s">
        <v>3839</v>
      </c>
      <c r="J1407" s="14" t="n">
        <v>30828</v>
      </c>
      <c r="K1407" s="1" t="n">
        <f aca="false">H1407-J1407</f>
        <v>0</v>
      </c>
      <c r="L1407" s="0"/>
    </row>
    <row r="1408" customFormat="false" ht="30.8" hidden="false" customHeight="false" outlineLevel="0" collapsed="false">
      <c r="A1408" s="22" t="s">
        <v>3840</v>
      </c>
      <c r="B1408" s="22" t="s">
        <v>3841</v>
      </c>
      <c r="C1408" s="22" t="s">
        <v>86</v>
      </c>
      <c r="D1408" s="22" t="s">
        <v>207</v>
      </c>
      <c r="E1408" s="22" t="n">
        <v>9865</v>
      </c>
      <c r="F1408" s="22" t="n">
        <f aca="false">D1408-C1408</f>
        <v>2</v>
      </c>
      <c r="G1408" s="22" t="n">
        <v>3853.5</v>
      </c>
      <c r="H1408" s="22" t="n">
        <f aca="false">G1408*F1408</f>
        <v>7707</v>
      </c>
      <c r="I1408" s="13" t="s">
        <v>3842</v>
      </c>
      <c r="J1408" s="14" t="n">
        <v>7707</v>
      </c>
      <c r="K1408" s="1" t="n">
        <f aca="false">H1408-J1408</f>
        <v>0</v>
      </c>
      <c r="L1408" s="0"/>
    </row>
    <row r="1409" customFormat="false" ht="30.8" hidden="false" customHeight="false" outlineLevel="0" collapsed="false">
      <c r="A1409" s="1" t="s">
        <v>3843</v>
      </c>
      <c r="B1409" s="1" t="s">
        <v>3844</v>
      </c>
      <c r="C1409" s="1" t="s">
        <v>14</v>
      </c>
      <c r="D1409" s="1" t="s">
        <v>180</v>
      </c>
      <c r="E1409" s="1" t="n">
        <v>10635</v>
      </c>
      <c r="F1409" s="1" t="n">
        <f aca="false">D1409-C1409</f>
        <v>2</v>
      </c>
      <c r="G1409" s="22" t="n">
        <v>3853.5</v>
      </c>
      <c r="H1409" s="1" t="n">
        <f aca="false">G1409*F1409</f>
        <v>7707</v>
      </c>
      <c r="I1409" s="13" t="s">
        <v>3845</v>
      </c>
      <c r="J1409" s="14" t="n">
        <v>7707</v>
      </c>
      <c r="K1409" s="1" t="n">
        <f aca="false">H1409-J1409</f>
        <v>0</v>
      </c>
      <c r="L1409" s="0"/>
    </row>
    <row r="1410" customFormat="false" ht="30.8" hidden="false" customHeight="false" outlineLevel="0" collapsed="false">
      <c r="A1410" s="1" t="s">
        <v>3846</v>
      </c>
      <c r="B1410" s="1" t="s">
        <v>3847</v>
      </c>
      <c r="C1410" s="1" t="s">
        <v>180</v>
      </c>
      <c r="D1410" s="1" t="s">
        <v>150</v>
      </c>
      <c r="E1410" s="1" t="n">
        <v>11185</v>
      </c>
      <c r="F1410" s="1" t="n">
        <f aca="false">D1410-C1410</f>
        <v>2</v>
      </c>
      <c r="G1410" s="22" t="n">
        <v>3853.5</v>
      </c>
      <c r="H1410" s="1" t="n">
        <f aca="false">G1410*F1410</f>
        <v>7707</v>
      </c>
      <c r="I1410" s="13" t="s">
        <v>3848</v>
      </c>
      <c r="J1410" s="14" t="n">
        <v>7707</v>
      </c>
      <c r="K1410" s="1" t="n">
        <f aca="false">H1410-J1410</f>
        <v>0</v>
      </c>
      <c r="L1410" s="0"/>
    </row>
    <row r="1411" customFormat="false" ht="30.8" hidden="false" customHeight="false" outlineLevel="0" collapsed="false">
      <c r="A1411" s="1" t="s">
        <v>3849</v>
      </c>
      <c r="B1411" s="1" t="s">
        <v>3850</v>
      </c>
      <c r="C1411" s="1" t="s">
        <v>67</v>
      </c>
      <c r="D1411" s="1" t="s">
        <v>39</v>
      </c>
      <c r="E1411" s="1" t="n">
        <v>13645</v>
      </c>
      <c r="F1411" s="1" t="n">
        <f aca="false">D1411-C1411</f>
        <v>2</v>
      </c>
      <c r="G1411" s="22" t="n">
        <v>5743.5</v>
      </c>
      <c r="H1411" s="1" t="n">
        <f aca="false">G1411*F1411</f>
        <v>11487</v>
      </c>
      <c r="I1411" s="13" t="s">
        <v>3851</v>
      </c>
      <c r="J1411" s="14" t="n">
        <v>11486.8</v>
      </c>
      <c r="K1411" s="1" t="n">
        <f aca="false">H1411-J1411</f>
        <v>0.200000000000728</v>
      </c>
      <c r="L1411" s="0"/>
    </row>
    <row r="1412" customFormat="false" ht="30.8" hidden="false" customHeight="false" outlineLevel="0" collapsed="false">
      <c r="A1412" s="1" t="s">
        <v>3852</v>
      </c>
      <c r="B1412" s="1" t="s">
        <v>3853</v>
      </c>
      <c r="C1412" s="1" t="s">
        <v>51</v>
      </c>
      <c r="D1412" s="1" t="s">
        <v>14</v>
      </c>
      <c r="E1412" s="1" t="n">
        <v>9865</v>
      </c>
      <c r="F1412" s="1" t="n">
        <f aca="false">D1412-C1412</f>
        <v>2</v>
      </c>
      <c r="G1412" s="22" t="n">
        <v>3853.5</v>
      </c>
      <c r="H1412" s="1" t="n">
        <f aca="false">G1412*F1412</f>
        <v>7707</v>
      </c>
      <c r="I1412" s="13" t="s">
        <v>3854</v>
      </c>
      <c r="J1412" s="14" t="n">
        <v>7707</v>
      </c>
      <c r="K1412" s="1" t="n">
        <f aca="false">H1412-J1412</f>
        <v>0</v>
      </c>
      <c r="L1412" s="0"/>
    </row>
    <row r="1413" customFormat="false" ht="30.8" hidden="false" customHeight="false" outlineLevel="0" collapsed="false">
      <c r="A1413" s="1" t="s">
        <v>3855</v>
      </c>
      <c r="B1413" s="1" t="s">
        <v>3856</v>
      </c>
      <c r="C1413" s="1" t="s">
        <v>14</v>
      </c>
      <c r="D1413" s="1" t="s">
        <v>180</v>
      </c>
      <c r="E1413" s="1" t="n">
        <v>9865</v>
      </c>
      <c r="F1413" s="1" t="n">
        <f aca="false">D1413-C1413</f>
        <v>2</v>
      </c>
      <c r="G1413" s="22" t="n">
        <v>3853.5</v>
      </c>
      <c r="H1413" s="1" t="n">
        <f aca="false">G1413*F1413</f>
        <v>7707</v>
      </c>
      <c r="I1413" s="13" t="s">
        <v>3857</v>
      </c>
      <c r="J1413" s="14" t="n">
        <v>7707</v>
      </c>
      <c r="K1413" s="1" t="n">
        <f aca="false">H1413-J1413</f>
        <v>0</v>
      </c>
      <c r="L1413" s="0"/>
    </row>
    <row r="1414" customFormat="false" ht="30.8" hidden="false" customHeight="false" outlineLevel="0" collapsed="false">
      <c r="A1414" s="1" t="s">
        <v>3858</v>
      </c>
      <c r="B1414" s="1" t="s">
        <v>3859</v>
      </c>
      <c r="C1414" s="1" t="s">
        <v>19</v>
      </c>
      <c r="D1414" s="1" t="s">
        <v>93</v>
      </c>
      <c r="E1414" s="1" t="n">
        <v>9865</v>
      </c>
      <c r="F1414" s="1" t="n">
        <f aca="false">D1414-C1414</f>
        <v>2</v>
      </c>
      <c r="G1414" s="22" t="n">
        <v>3853.5</v>
      </c>
      <c r="H1414" s="1" t="n">
        <f aca="false">G1414*F1414</f>
        <v>7707</v>
      </c>
      <c r="I1414" s="13" t="s">
        <v>3860</v>
      </c>
      <c r="J1414" s="14" t="n">
        <v>7707</v>
      </c>
      <c r="K1414" s="1" t="n">
        <f aca="false">H1414-J1414</f>
        <v>0</v>
      </c>
      <c r="L1414" s="0"/>
    </row>
    <row r="1415" s="24" customFormat="true" ht="30.8" hidden="false" customHeight="false" outlineLevel="0" collapsed="false">
      <c r="A1415" s="22" t="s">
        <v>3861</v>
      </c>
      <c r="B1415" s="22" t="s">
        <v>3862</v>
      </c>
      <c r="C1415" s="22" t="s">
        <v>39</v>
      </c>
      <c r="D1415" s="22" t="s">
        <v>86</v>
      </c>
      <c r="E1415" s="22" t="n">
        <v>9865</v>
      </c>
      <c r="F1415" s="22" t="n">
        <f aca="false">D1415-C1415</f>
        <v>2</v>
      </c>
      <c r="G1415" s="22" t="n">
        <v>3853.5</v>
      </c>
      <c r="H1415" s="22" t="n">
        <f aca="false">G1415*F1415</f>
        <v>7707</v>
      </c>
      <c r="I1415" s="13" t="s">
        <v>3863</v>
      </c>
      <c r="J1415" s="14" t="n">
        <v>7707</v>
      </c>
      <c r="K1415" s="1" t="n">
        <f aca="false">H1415-J1415</f>
        <v>0</v>
      </c>
      <c r="L1415" s="22"/>
      <c r="AMI1415" s="0"/>
      <c r="AMJ1415" s="0"/>
    </row>
    <row r="1416" customFormat="false" ht="30.8" hidden="false" customHeight="false" outlineLevel="0" collapsed="false">
      <c r="A1416" s="1" t="s">
        <v>3864</v>
      </c>
      <c r="B1416" s="1" t="s">
        <v>3865</v>
      </c>
      <c r="C1416" s="1" t="s">
        <v>133</v>
      </c>
      <c r="D1416" s="1" t="s">
        <v>51</v>
      </c>
      <c r="E1416" s="1" t="n">
        <v>9865</v>
      </c>
      <c r="F1416" s="1" t="n">
        <f aca="false">D1416-C1416</f>
        <v>2</v>
      </c>
      <c r="G1416" s="22" t="n">
        <v>3853.5</v>
      </c>
      <c r="H1416" s="1" t="n">
        <f aca="false">G1416*F1416</f>
        <v>7707</v>
      </c>
      <c r="I1416" s="13" t="s">
        <v>3866</v>
      </c>
      <c r="J1416" s="14" t="n">
        <v>7707</v>
      </c>
      <c r="K1416" s="1" t="n">
        <f aca="false">H1416-J1416</f>
        <v>0</v>
      </c>
      <c r="L1416" s="0"/>
    </row>
    <row r="1417" customFormat="false" ht="30.8" hidden="false" customHeight="false" outlineLevel="0" collapsed="false">
      <c r="A1417" s="22" t="s">
        <v>3867</v>
      </c>
      <c r="B1417" s="22" t="s">
        <v>3868</v>
      </c>
      <c r="C1417" s="22" t="s">
        <v>51</v>
      </c>
      <c r="D1417" s="22" t="s">
        <v>14</v>
      </c>
      <c r="E1417" s="22" t="n">
        <v>13645</v>
      </c>
      <c r="F1417" s="22" t="n">
        <f aca="false">D1417-C1417</f>
        <v>2</v>
      </c>
      <c r="G1417" s="22" t="n">
        <v>5743.5</v>
      </c>
      <c r="H1417" s="22" t="n">
        <f aca="false">G1417*F1417</f>
        <v>11487</v>
      </c>
      <c r="I1417" s="13" t="s">
        <v>3869</v>
      </c>
      <c r="J1417" s="14" t="n">
        <v>11486.8</v>
      </c>
      <c r="K1417" s="1" t="n">
        <f aca="false">H1417-J1417</f>
        <v>0.200000000000728</v>
      </c>
      <c r="L1417" s="0"/>
    </row>
    <row r="1418" customFormat="false" ht="15.9" hidden="false" customHeight="false" outlineLevel="0" collapsed="false">
      <c r="A1418" s="1" t="s">
        <v>3870</v>
      </c>
      <c r="B1418" s="1" t="s">
        <v>3871</v>
      </c>
      <c r="C1418" s="1" t="s">
        <v>146</v>
      </c>
      <c r="D1418" s="1" t="s">
        <v>58</v>
      </c>
      <c r="E1418" s="1" t="n">
        <v>9865</v>
      </c>
      <c r="F1418" s="1" t="n">
        <f aca="false">D1418-C1418</f>
        <v>2</v>
      </c>
      <c r="G1418" s="22" t="n">
        <v>3853.5</v>
      </c>
      <c r="H1418" s="1" t="n">
        <f aca="false">G1418*F1418</f>
        <v>7707</v>
      </c>
      <c r="I1418" s="13" t="s">
        <v>3872</v>
      </c>
      <c r="J1418" s="14" t="n">
        <v>7707</v>
      </c>
      <c r="K1418" s="1" t="n">
        <f aca="false">H1418-J1418</f>
        <v>0</v>
      </c>
      <c r="L1418" s="0"/>
    </row>
    <row r="1419" customFormat="false" ht="30.8" hidden="false" customHeight="false" outlineLevel="0" collapsed="false">
      <c r="A1419" s="1" t="s">
        <v>3873</v>
      </c>
      <c r="B1419" s="1" t="s">
        <v>3874</v>
      </c>
      <c r="C1419" s="1" t="s">
        <v>51</v>
      </c>
      <c r="D1419" s="1" t="s">
        <v>14</v>
      </c>
      <c r="E1419" s="1" t="n">
        <v>9865</v>
      </c>
      <c r="F1419" s="1" t="n">
        <f aca="false">D1419-C1419</f>
        <v>2</v>
      </c>
      <c r="G1419" s="22" t="n">
        <v>3853.5</v>
      </c>
      <c r="H1419" s="1" t="n">
        <f aca="false">G1419*F1419</f>
        <v>7707</v>
      </c>
      <c r="I1419" s="13" t="s">
        <v>3875</v>
      </c>
      <c r="J1419" s="14" t="n">
        <v>7707</v>
      </c>
      <c r="K1419" s="1" t="n">
        <f aca="false">H1419-J1419</f>
        <v>0</v>
      </c>
      <c r="L1419" s="0"/>
    </row>
    <row r="1420" customFormat="false" ht="30.8" hidden="false" customHeight="false" outlineLevel="0" collapsed="false">
      <c r="A1420" s="22" t="s">
        <v>3876</v>
      </c>
      <c r="B1420" s="22" t="s">
        <v>3877</v>
      </c>
      <c r="C1420" s="22" t="s">
        <v>180</v>
      </c>
      <c r="D1420" s="22" t="s">
        <v>58</v>
      </c>
      <c r="E1420" s="22" t="n">
        <v>14797.5</v>
      </c>
      <c r="F1420" s="22" t="n">
        <f aca="false">D1420-C1420</f>
        <v>3</v>
      </c>
      <c r="G1420" s="22" t="n">
        <v>3853.5</v>
      </c>
      <c r="H1420" s="22" t="n">
        <f aca="false">G1420*F1420</f>
        <v>11560.5</v>
      </c>
      <c r="I1420" s="13" t="s">
        <v>3878</v>
      </c>
      <c r="J1420" s="14" t="n">
        <v>11560.5</v>
      </c>
      <c r="K1420" s="1" t="n">
        <f aca="false">H1420-J1420</f>
        <v>0</v>
      </c>
      <c r="L1420" s="0"/>
    </row>
    <row r="1421" customFormat="false" ht="30.8" hidden="false" customHeight="false" outlineLevel="0" collapsed="false">
      <c r="A1421" s="1" t="s">
        <v>3879</v>
      </c>
      <c r="B1421" s="1" t="s">
        <v>3880</v>
      </c>
      <c r="C1421" s="1" t="s">
        <v>58</v>
      </c>
      <c r="D1421" s="1" t="s">
        <v>232</v>
      </c>
      <c r="E1421" s="1" t="n">
        <v>4382.5</v>
      </c>
      <c r="F1421" s="1" t="n">
        <f aca="false">D1421-C1421</f>
        <v>1</v>
      </c>
      <c r="G1421" s="22" t="n">
        <v>3853.5</v>
      </c>
      <c r="H1421" s="1" t="n">
        <f aca="false">G1421*F1421</f>
        <v>3853.5</v>
      </c>
      <c r="I1421" s="13" t="s">
        <v>3881</v>
      </c>
      <c r="J1421" s="14" t="n">
        <v>3853.5</v>
      </c>
      <c r="K1421" s="1" t="n">
        <f aca="false">H1421-J1421</f>
        <v>0</v>
      </c>
      <c r="L1421" s="0"/>
    </row>
    <row r="1422" customFormat="false" ht="30.8" hidden="false" customHeight="false" outlineLevel="0" collapsed="false">
      <c r="A1422" s="1" t="s">
        <v>3882</v>
      </c>
      <c r="B1422" s="1" t="s">
        <v>3883</v>
      </c>
      <c r="C1422" s="1" t="s">
        <v>142</v>
      </c>
      <c r="D1422" s="1" t="s">
        <v>75</v>
      </c>
      <c r="E1422" s="1" t="n">
        <v>24662.5</v>
      </c>
      <c r="F1422" s="1" t="n">
        <f aca="false">D1422-C1422</f>
        <v>5</v>
      </c>
      <c r="G1422" s="22" t="n">
        <v>3853.5</v>
      </c>
      <c r="H1422" s="1" t="n">
        <f aca="false">G1422*F1422</f>
        <v>19267.5</v>
      </c>
      <c r="I1422" s="13" t="s">
        <v>3884</v>
      </c>
      <c r="J1422" s="14" t="n">
        <v>19267.5</v>
      </c>
      <c r="K1422" s="1" t="n">
        <f aca="false">H1422-J1422</f>
        <v>0</v>
      </c>
      <c r="L1422" s="0"/>
    </row>
    <row r="1423" s="12" customFormat="true" ht="29.85" hidden="false" customHeight="false" outlineLevel="0" collapsed="false">
      <c r="A1423" s="19" t="s">
        <v>3885</v>
      </c>
      <c r="B1423" s="11" t="s">
        <v>3886</v>
      </c>
      <c r="C1423" s="11" t="s">
        <v>180</v>
      </c>
      <c r="D1423" s="11" t="s">
        <v>150</v>
      </c>
      <c r="E1423" s="11" t="n">
        <v>29207.5</v>
      </c>
      <c r="F1423" s="11" t="n">
        <f aca="false">D1423-C1423</f>
        <v>2</v>
      </c>
      <c r="G1423" s="8" t="n">
        <v>3853.5</v>
      </c>
      <c r="H1423" s="11" t="n">
        <f aca="false">(G1423*F1423)*2</f>
        <v>15414</v>
      </c>
      <c r="I1423" s="9" t="s">
        <v>3887</v>
      </c>
      <c r="J1423" s="10" t="n">
        <v>7707</v>
      </c>
      <c r="K1423" s="11" t="n">
        <f aca="false">H1423-J1423-J1424</f>
        <v>0</v>
      </c>
      <c r="L1423" s="11"/>
    </row>
    <row r="1424" s="12" customFormat="true" ht="29.85" hidden="false" customHeight="false" outlineLevel="0" collapsed="false">
      <c r="A1424" s="19"/>
      <c r="B1424" s="11"/>
      <c r="C1424" s="11"/>
      <c r="D1424" s="11"/>
      <c r="E1424" s="11"/>
      <c r="F1424" s="11"/>
      <c r="G1424" s="8"/>
      <c r="H1424" s="11"/>
      <c r="I1424" s="9" t="s">
        <v>3888</v>
      </c>
      <c r="J1424" s="10" t="n">
        <v>7707</v>
      </c>
      <c r="K1424" s="11" t="n">
        <v>0</v>
      </c>
      <c r="L1424" s="11"/>
    </row>
    <row r="1425" s="18" customFormat="true" ht="29.85" hidden="false" customHeight="false" outlineLevel="0" collapsed="false">
      <c r="A1425" s="15" t="s">
        <v>3889</v>
      </c>
      <c r="B1425" s="15" t="s">
        <v>3890</v>
      </c>
      <c r="C1425" s="15" t="s">
        <v>43</v>
      </c>
      <c r="D1425" s="15" t="s">
        <v>63</v>
      </c>
      <c r="E1425" s="15" t="n">
        <v>33606.25</v>
      </c>
      <c r="F1425" s="15" t="n">
        <f aca="false">D1425-C1425</f>
        <v>5</v>
      </c>
      <c r="G1425" s="15" t="n">
        <v>3670</v>
      </c>
      <c r="H1425" s="15" t="n">
        <f aca="false">G1425*F1425</f>
        <v>18350</v>
      </c>
      <c r="I1425" s="16" t="s">
        <v>3891</v>
      </c>
      <c r="J1425" s="17" t="n">
        <v>18350</v>
      </c>
      <c r="K1425" s="15" t="n">
        <f aca="false">H1425-J1425</f>
        <v>0</v>
      </c>
    </row>
    <row r="1426" s="12" customFormat="true" ht="29.85" hidden="false" customHeight="false" outlineLevel="0" collapsed="false">
      <c r="A1426" s="19" t="s">
        <v>3892</v>
      </c>
      <c r="B1426" s="11" t="s">
        <v>3893</v>
      </c>
      <c r="C1426" s="11" t="s">
        <v>39</v>
      </c>
      <c r="D1426" s="11" t="s">
        <v>133</v>
      </c>
      <c r="E1426" s="11" t="n">
        <v>30420</v>
      </c>
      <c r="F1426" s="11" t="n">
        <f aca="false">D1426-C1426</f>
        <v>3</v>
      </c>
      <c r="G1426" s="8" t="n">
        <v>3853.5</v>
      </c>
      <c r="H1426" s="11" t="n">
        <f aca="false">(G1426*F1426)*2</f>
        <v>23121</v>
      </c>
      <c r="I1426" s="9" t="s">
        <v>3894</v>
      </c>
      <c r="J1426" s="10" t="n">
        <v>11560.5</v>
      </c>
      <c r="K1426" s="11" t="n">
        <f aca="false">H1426-J1426-J1427</f>
        <v>0</v>
      </c>
      <c r="L1426" s="11"/>
    </row>
    <row r="1427" s="12" customFormat="true" ht="29.85" hidden="false" customHeight="false" outlineLevel="0" collapsed="false">
      <c r="A1427" s="19"/>
      <c r="B1427" s="11"/>
      <c r="C1427" s="11"/>
      <c r="D1427" s="11"/>
      <c r="E1427" s="11"/>
      <c r="F1427" s="11"/>
      <c r="G1427" s="8"/>
      <c r="H1427" s="11"/>
      <c r="I1427" s="9" t="s">
        <v>3895</v>
      </c>
      <c r="J1427" s="10" t="n">
        <v>11560.5</v>
      </c>
      <c r="K1427" s="11" t="n">
        <v>0</v>
      </c>
      <c r="L1427" s="11"/>
    </row>
    <row r="1428" customFormat="false" ht="30.8" hidden="false" customHeight="false" outlineLevel="0" collapsed="false">
      <c r="A1428" s="1" t="s">
        <v>3896</v>
      </c>
      <c r="B1428" s="1" t="s">
        <v>3897</v>
      </c>
      <c r="C1428" s="1" t="s">
        <v>67</v>
      </c>
      <c r="D1428" s="1" t="s">
        <v>39</v>
      </c>
      <c r="E1428" s="1" t="n">
        <v>11405</v>
      </c>
      <c r="F1428" s="1" t="n">
        <f aca="false">D1428-C1428</f>
        <v>2</v>
      </c>
      <c r="G1428" s="22" t="n">
        <v>3853.5</v>
      </c>
      <c r="H1428" s="1" t="n">
        <f aca="false">G1428*F1428</f>
        <v>7707</v>
      </c>
      <c r="I1428" s="13" t="s">
        <v>3898</v>
      </c>
      <c r="J1428" s="14" t="n">
        <v>7707</v>
      </c>
      <c r="K1428" s="1" t="n">
        <f aca="false">H1428-J1428</f>
        <v>0</v>
      </c>
      <c r="L1428" s="0"/>
    </row>
    <row r="1429" customFormat="false" ht="30.8" hidden="false" customHeight="false" outlineLevel="0" collapsed="false">
      <c r="A1429" s="1" t="s">
        <v>3899</v>
      </c>
      <c r="B1429" s="1" t="s">
        <v>3900</v>
      </c>
      <c r="C1429" s="1" t="s">
        <v>93</v>
      </c>
      <c r="D1429" s="1" t="s">
        <v>13</v>
      </c>
      <c r="E1429" s="1" t="n">
        <v>33381.25</v>
      </c>
      <c r="F1429" s="1" t="n">
        <f aca="false">D1429-C1429</f>
        <v>5</v>
      </c>
      <c r="G1429" s="22" t="n">
        <v>3853.5</v>
      </c>
      <c r="H1429" s="1" t="n">
        <f aca="false">G1429*F1429</f>
        <v>19267.5</v>
      </c>
      <c r="I1429" s="13" t="s">
        <v>3901</v>
      </c>
      <c r="J1429" s="14" t="n">
        <v>19267.5</v>
      </c>
      <c r="K1429" s="1" t="n">
        <f aca="false">H1429-J1429</f>
        <v>0</v>
      </c>
      <c r="L1429" s="0"/>
    </row>
    <row r="1430" customFormat="false" ht="30.8" hidden="false" customHeight="false" outlineLevel="0" collapsed="false">
      <c r="A1430" s="22" t="s">
        <v>3902</v>
      </c>
      <c r="B1430" s="22" t="s">
        <v>3903</v>
      </c>
      <c r="C1430" s="22" t="s">
        <v>75</v>
      </c>
      <c r="D1430" s="22" t="s">
        <v>19</v>
      </c>
      <c r="E1430" s="22" t="n">
        <v>11405</v>
      </c>
      <c r="F1430" s="22" t="n">
        <f aca="false">D1430-C1430</f>
        <v>2</v>
      </c>
      <c r="G1430" s="22" t="n">
        <v>3853.5</v>
      </c>
      <c r="H1430" s="22" t="n">
        <f aca="false">G1430*F1430</f>
        <v>7707</v>
      </c>
      <c r="I1430" s="13" t="s">
        <v>3904</v>
      </c>
      <c r="J1430" s="14" t="n">
        <v>7707</v>
      </c>
      <c r="K1430" s="1" t="n">
        <f aca="false">H1430-J1430</f>
        <v>0</v>
      </c>
      <c r="L1430" s="0"/>
    </row>
    <row r="1431" customFormat="false" ht="15.9" hidden="false" customHeight="false" outlineLevel="0" collapsed="false">
      <c r="A1431" s="22" t="s">
        <v>3905</v>
      </c>
      <c r="B1431" s="22" t="s">
        <v>3906</v>
      </c>
      <c r="C1431" s="22" t="s">
        <v>28</v>
      </c>
      <c r="D1431" s="22" t="s">
        <v>29</v>
      </c>
      <c r="E1431" s="22" t="n">
        <v>17317.5</v>
      </c>
      <c r="F1431" s="22" t="n">
        <f aca="false">D1431-C1431</f>
        <v>3</v>
      </c>
      <c r="G1431" s="22" t="n">
        <v>4693.5</v>
      </c>
      <c r="H1431" s="22" t="n">
        <f aca="false">G1431*F1431</f>
        <v>14080.5</v>
      </c>
      <c r="I1431" s="13" t="s">
        <v>3907</v>
      </c>
      <c r="J1431" s="14" t="n">
        <v>14080.5</v>
      </c>
      <c r="K1431" s="1" t="n">
        <f aca="false">H1431-J1431</f>
        <v>0</v>
      </c>
      <c r="L1431" s="0"/>
    </row>
    <row r="1432" customFormat="false" ht="30.8" hidden="false" customHeight="false" outlineLevel="0" collapsed="false">
      <c r="A1432" s="1" t="s">
        <v>3908</v>
      </c>
      <c r="B1432" s="1" t="s">
        <v>3909</v>
      </c>
      <c r="C1432" s="1" t="s">
        <v>207</v>
      </c>
      <c r="D1432" s="1" t="s">
        <v>14</v>
      </c>
      <c r="E1432" s="1" t="n">
        <v>13972.5</v>
      </c>
      <c r="F1432" s="1" t="n">
        <f aca="false">D1432-C1432</f>
        <v>3</v>
      </c>
      <c r="G1432" s="22" t="n">
        <v>3853.5</v>
      </c>
      <c r="H1432" s="1" t="n">
        <f aca="false">G1432*F1432</f>
        <v>11560.5</v>
      </c>
      <c r="I1432" s="13" t="s">
        <v>3910</v>
      </c>
      <c r="J1432" s="14" t="n">
        <v>11560.5</v>
      </c>
      <c r="K1432" s="1" t="n">
        <f aca="false">H1432-J1432</f>
        <v>0</v>
      </c>
      <c r="L1432" s="0"/>
    </row>
    <row r="1433" customFormat="false" ht="30.8" hidden="false" customHeight="false" outlineLevel="0" collapsed="false">
      <c r="A1433" s="1" t="s">
        <v>3911</v>
      </c>
      <c r="B1433" s="1" t="s">
        <v>3912</v>
      </c>
      <c r="C1433" s="1" t="s">
        <v>67</v>
      </c>
      <c r="D1433" s="1" t="s">
        <v>39</v>
      </c>
      <c r="E1433" s="1" t="n">
        <v>11185</v>
      </c>
      <c r="F1433" s="1" t="n">
        <f aca="false">D1433-C1433</f>
        <v>2</v>
      </c>
      <c r="G1433" s="22" t="n">
        <v>3853.5</v>
      </c>
      <c r="H1433" s="1" t="n">
        <f aca="false">G1433*F1433</f>
        <v>7707</v>
      </c>
      <c r="I1433" s="13" t="s">
        <v>3913</v>
      </c>
      <c r="J1433" s="14" t="n">
        <v>7707</v>
      </c>
      <c r="K1433" s="1" t="n">
        <f aca="false">H1433-J1433</f>
        <v>0</v>
      </c>
      <c r="L1433" s="0"/>
    </row>
    <row r="1434" customFormat="false" ht="30.8" hidden="false" customHeight="false" outlineLevel="0" collapsed="false">
      <c r="A1434" s="1" t="s">
        <v>3914</v>
      </c>
      <c r="B1434" s="1" t="s">
        <v>3915</v>
      </c>
      <c r="C1434" s="1" t="s">
        <v>29</v>
      </c>
      <c r="D1434" s="1" t="s">
        <v>74</v>
      </c>
      <c r="E1434" s="1" t="n">
        <v>14945</v>
      </c>
      <c r="F1434" s="1" t="n">
        <f aca="false">D1434-C1434</f>
        <v>2</v>
      </c>
      <c r="G1434" s="22" t="n">
        <v>3853.5</v>
      </c>
      <c r="H1434" s="1" t="n">
        <f aca="false">G1434*F1434</f>
        <v>7707</v>
      </c>
      <c r="I1434" s="13" t="s">
        <v>3916</v>
      </c>
      <c r="J1434" s="14" t="n">
        <v>7707</v>
      </c>
      <c r="K1434" s="1" t="n">
        <f aca="false">H1434-J1434</f>
        <v>0</v>
      </c>
      <c r="L1434" s="0"/>
    </row>
    <row r="1435" customFormat="false" ht="30.8" hidden="false" customHeight="false" outlineLevel="0" collapsed="false">
      <c r="A1435" s="1" t="s">
        <v>3917</v>
      </c>
      <c r="B1435" s="1" t="s">
        <v>3918</v>
      </c>
      <c r="C1435" s="1" t="s">
        <v>51</v>
      </c>
      <c r="D1435" s="1" t="s">
        <v>14</v>
      </c>
      <c r="E1435" s="1" t="n">
        <v>13352.5</v>
      </c>
      <c r="F1435" s="1" t="n">
        <f aca="false">D1435-C1435</f>
        <v>2</v>
      </c>
      <c r="G1435" s="22" t="n">
        <v>3853.5</v>
      </c>
      <c r="H1435" s="1" t="n">
        <f aca="false">G1435*F1435</f>
        <v>7707</v>
      </c>
      <c r="I1435" s="13" t="s">
        <v>3919</v>
      </c>
      <c r="J1435" s="14" t="n">
        <v>7707</v>
      </c>
      <c r="K1435" s="1" t="n">
        <f aca="false">H1435-J1435</f>
        <v>0</v>
      </c>
      <c r="L1435" s="0"/>
    </row>
    <row r="1436" customFormat="false" ht="30.8" hidden="false" customHeight="false" outlineLevel="0" collapsed="false">
      <c r="A1436" s="1" t="s">
        <v>3920</v>
      </c>
      <c r="B1436" s="1" t="s">
        <v>3921</v>
      </c>
      <c r="C1436" s="1" t="s">
        <v>43</v>
      </c>
      <c r="D1436" s="1" t="s">
        <v>142</v>
      </c>
      <c r="E1436" s="1" t="n">
        <v>20711.25</v>
      </c>
      <c r="F1436" s="1" t="n">
        <f aca="false">D1436-C1436</f>
        <v>3</v>
      </c>
      <c r="G1436" s="22" t="n">
        <v>3853.5</v>
      </c>
      <c r="H1436" s="1" t="n">
        <f aca="false">G1436*F1436</f>
        <v>11560.5</v>
      </c>
      <c r="I1436" s="13" t="s">
        <v>3922</v>
      </c>
      <c r="J1436" s="14" t="n">
        <v>11560.5</v>
      </c>
      <c r="K1436" s="1" t="n">
        <f aca="false">H1436-J1436</f>
        <v>0</v>
      </c>
      <c r="L1436" s="0"/>
    </row>
    <row r="1437" s="12" customFormat="true" ht="29.85" hidden="false" customHeight="false" outlineLevel="0" collapsed="false">
      <c r="A1437" s="19" t="s">
        <v>3923</v>
      </c>
      <c r="B1437" s="11" t="s">
        <v>3924</v>
      </c>
      <c r="C1437" s="11" t="s">
        <v>3121</v>
      </c>
      <c r="D1437" s="11" t="s">
        <v>74</v>
      </c>
      <c r="E1437" s="11" t="n">
        <v>52941</v>
      </c>
      <c r="F1437" s="11" t="n">
        <v>6</v>
      </c>
      <c r="G1437" s="8" t="n">
        <v>3670</v>
      </c>
      <c r="H1437" s="11" t="n">
        <f aca="false">G1437*F1437</f>
        <v>22020</v>
      </c>
      <c r="I1437" s="9" t="s">
        <v>3925</v>
      </c>
      <c r="J1437" s="10" t="n">
        <v>22020</v>
      </c>
      <c r="K1437" s="11" t="n">
        <f aca="false">H1437+H1438-J1437-J1438</f>
        <v>0</v>
      </c>
      <c r="L1437" s="11"/>
    </row>
    <row r="1438" s="12" customFormat="true" ht="29.85" hidden="false" customHeight="false" outlineLevel="0" collapsed="false">
      <c r="A1438" s="19"/>
      <c r="B1438" s="11"/>
      <c r="C1438" s="11"/>
      <c r="D1438" s="11"/>
      <c r="E1438" s="11"/>
      <c r="F1438" s="11" t="n">
        <v>3</v>
      </c>
      <c r="G1438" s="8" t="n">
        <v>5000</v>
      </c>
      <c r="H1438" s="11" t="n">
        <f aca="false">(G1438*F1438)+(1100*2)*3</f>
        <v>21600</v>
      </c>
      <c r="I1438" s="9" t="s">
        <v>3926</v>
      </c>
      <c r="J1438" s="10" t="n">
        <v>21600</v>
      </c>
      <c r="K1438" s="11" t="n">
        <v>0</v>
      </c>
      <c r="L1438" s="11"/>
    </row>
    <row r="1439" customFormat="false" ht="30.8" hidden="false" customHeight="false" outlineLevel="0" collapsed="false">
      <c r="A1439" s="1" t="s">
        <v>3927</v>
      </c>
      <c r="B1439" s="1" t="s">
        <v>3928</v>
      </c>
      <c r="C1439" s="1" t="s">
        <v>133</v>
      </c>
      <c r="D1439" s="1" t="s">
        <v>180</v>
      </c>
      <c r="E1439" s="1" t="n">
        <v>29595</v>
      </c>
      <c r="F1439" s="1" t="n">
        <f aca="false">D1439-C1439</f>
        <v>6</v>
      </c>
      <c r="G1439" s="22" t="n">
        <v>3853.5</v>
      </c>
      <c r="H1439" s="1" t="n">
        <f aca="false">G1439*F1439</f>
        <v>23121</v>
      </c>
      <c r="I1439" s="13" t="s">
        <v>3929</v>
      </c>
      <c r="J1439" s="14" t="n">
        <v>23121</v>
      </c>
      <c r="K1439" s="1" t="n">
        <f aca="false">H1439-J1439</f>
        <v>0</v>
      </c>
      <c r="L1439" s="0"/>
    </row>
    <row r="1440" customFormat="false" ht="30.8" hidden="false" customHeight="false" outlineLevel="0" collapsed="false">
      <c r="A1440" s="22" t="s">
        <v>3930</v>
      </c>
      <c r="B1440" s="22" t="s">
        <v>3931</v>
      </c>
      <c r="C1440" s="22" t="s">
        <v>119</v>
      </c>
      <c r="D1440" s="22" t="s">
        <v>67</v>
      </c>
      <c r="E1440" s="22" t="n">
        <v>6107.5</v>
      </c>
      <c r="F1440" s="22" t="n">
        <f aca="false">D1440-C1440</f>
        <v>1</v>
      </c>
      <c r="G1440" s="22" t="n">
        <v>3853.5</v>
      </c>
      <c r="H1440" s="22" t="n">
        <f aca="false">G1440*F1440</f>
        <v>3853.5</v>
      </c>
      <c r="I1440" s="13" t="s">
        <v>3932</v>
      </c>
      <c r="J1440" s="14" t="n">
        <v>3853.5</v>
      </c>
      <c r="K1440" s="1" t="n">
        <f aca="false">H1440-J1440</f>
        <v>0</v>
      </c>
      <c r="L1440" s="0"/>
    </row>
    <row r="1441" customFormat="false" ht="30.8" hidden="false" customHeight="false" outlineLevel="0" collapsed="false">
      <c r="A1441" s="1" t="s">
        <v>3933</v>
      </c>
      <c r="B1441" s="1" t="s">
        <v>3934</v>
      </c>
      <c r="C1441" s="1" t="s">
        <v>19</v>
      </c>
      <c r="D1441" s="1" t="s">
        <v>119</v>
      </c>
      <c r="E1441" s="1" t="n">
        <v>16447.5</v>
      </c>
      <c r="F1441" s="1" t="n">
        <f aca="false">D1441-C1441</f>
        <v>3</v>
      </c>
      <c r="G1441" s="22" t="n">
        <v>3853.5</v>
      </c>
      <c r="H1441" s="1" t="n">
        <f aca="false">G1441*F1441</f>
        <v>11560.5</v>
      </c>
      <c r="I1441" s="13" t="s">
        <v>3935</v>
      </c>
      <c r="J1441" s="14" t="n">
        <v>11560.5</v>
      </c>
      <c r="K1441" s="1" t="n">
        <f aca="false">H1441-J1441</f>
        <v>0</v>
      </c>
      <c r="L1441" s="0"/>
    </row>
    <row r="1442" customFormat="false" ht="30.8" hidden="false" customHeight="false" outlineLevel="0" collapsed="false">
      <c r="A1442" s="1" t="s">
        <v>3936</v>
      </c>
      <c r="B1442" s="1" t="s">
        <v>3937</v>
      </c>
      <c r="C1442" s="1" t="s">
        <v>58</v>
      </c>
      <c r="D1442" s="1" t="s">
        <v>59</v>
      </c>
      <c r="E1442" s="1" t="n">
        <v>14945</v>
      </c>
      <c r="F1442" s="1" t="n">
        <f aca="false">D1442-C1442</f>
        <v>2</v>
      </c>
      <c r="G1442" s="22" t="n">
        <v>3853.5</v>
      </c>
      <c r="H1442" s="1" t="n">
        <f aca="false">G1442*F1442</f>
        <v>7707</v>
      </c>
      <c r="I1442" s="13" t="s">
        <v>3938</v>
      </c>
      <c r="J1442" s="14" t="n">
        <v>7707</v>
      </c>
      <c r="K1442" s="1" t="n">
        <f aca="false">H1442-J1442</f>
        <v>0</v>
      </c>
      <c r="L1442" s="0"/>
    </row>
    <row r="1443" customFormat="false" ht="15.9" hidden="false" customHeight="false" outlineLevel="0" collapsed="false">
      <c r="A1443" s="1" t="s">
        <v>3939</v>
      </c>
      <c r="B1443" s="1" t="s">
        <v>3940</v>
      </c>
      <c r="C1443" s="1" t="s">
        <v>142</v>
      </c>
      <c r="D1443" s="1" t="s">
        <v>75</v>
      </c>
      <c r="E1443" s="1" t="n">
        <v>26037.5</v>
      </c>
      <c r="F1443" s="1" t="n">
        <f aca="false">D1443-C1443</f>
        <v>5</v>
      </c>
      <c r="G1443" s="22" t="n">
        <v>3853.5</v>
      </c>
      <c r="H1443" s="1" t="n">
        <f aca="false">G1443*F1443</f>
        <v>19267.5</v>
      </c>
      <c r="I1443" s="13" t="s">
        <v>3941</v>
      </c>
      <c r="J1443" s="14" t="n">
        <v>19267.5</v>
      </c>
      <c r="K1443" s="1" t="n">
        <f aca="false">H1443-J1443</f>
        <v>0</v>
      </c>
      <c r="L1443" s="0"/>
    </row>
    <row r="1444" customFormat="false" ht="30.8" hidden="false" customHeight="false" outlineLevel="0" collapsed="false">
      <c r="A1444" s="1" t="s">
        <v>3942</v>
      </c>
      <c r="B1444" s="1" t="s">
        <v>3943</v>
      </c>
      <c r="C1444" s="1" t="s">
        <v>43</v>
      </c>
      <c r="D1444" s="1" t="s">
        <v>28</v>
      </c>
      <c r="E1444" s="1" t="n">
        <v>7282.5</v>
      </c>
      <c r="F1444" s="1" t="n">
        <f aca="false">D1444-C1444</f>
        <v>1</v>
      </c>
      <c r="G1444" s="22" t="n">
        <v>3853.5</v>
      </c>
      <c r="H1444" s="1" t="n">
        <f aca="false">G1444*F1444</f>
        <v>3853.5</v>
      </c>
      <c r="I1444" s="13" t="s">
        <v>3944</v>
      </c>
      <c r="J1444" s="14" t="n">
        <v>3853.5</v>
      </c>
      <c r="K1444" s="1" t="n">
        <f aca="false">H1444-J1444</f>
        <v>0</v>
      </c>
      <c r="L1444" s="0"/>
    </row>
    <row r="1445" customFormat="false" ht="30.8" hidden="false" customHeight="false" outlineLevel="0" collapsed="false">
      <c r="A1445" s="1" t="s">
        <v>3945</v>
      </c>
      <c r="B1445" s="1" t="s">
        <v>3946</v>
      </c>
      <c r="C1445" s="1" t="s">
        <v>86</v>
      </c>
      <c r="D1445" s="1" t="s">
        <v>20</v>
      </c>
      <c r="E1445" s="1" t="n">
        <v>31245</v>
      </c>
      <c r="F1445" s="1" t="n">
        <f aca="false">D1445-C1445</f>
        <v>6</v>
      </c>
      <c r="G1445" s="22" t="n">
        <v>3853.5</v>
      </c>
      <c r="H1445" s="1" t="n">
        <f aca="false">G1445*F1445</f>
        <v>23121</v>
      </c>
      <c r="I1445" s="13" t="s">
        <v>3947</v>
      </c>
      <c r="J1445" s="14" t="n">
        <v>23121</v>
      </c>
      <c r="K1445" s="1" t="n">
        <f aca="false">H1445-J1445</f>
        <v>0</v>
      </c>
      <c r="L1445" s="0"/>
    </row>
    <row r="1446" customFormat="false" ht="30.8" hidden="false" customHeight="false" outlineLevel="0" collapsed="false">
      <c r="A1446" s="1" t="s">
        <v>3948</v>
      </c>
      <c r="B1446" s="1" t="s">
        <v>3949</v>
      </c>
      <c r="C1446" s="1" t="s">
        <v>142</v>
      </c>
      <c r="D1446" s="1" t="s">
        <v>75</v>
      </c>
      <c r="E1446" s="1" t="n">
        <v>28831.25</v>
      </c>
      <c r="F1446" s="1" t="n">
        <f aca="false">D1446-C1446</f>
        <v>5</v>
      </c>
      <c r="G1446" s="22" t="n">
        <v>3853.5</v>
      </c>
      <c r="H1446" s="1" t="n">
        <f aca="false">G1446*F1446</f>
        <v>19267.5</v>
      </c>
      <c r="I1446" s="13" t="s">
        <v>3950</v>
      </c>
      <c r="J1446" s="14" t="n">
        <v>19267.5</v>
      </c>
      <c r="K1446" s="1" t="n">
        <f aca="false">H1446-J1446</f>
        <v>0</v>
      </c>
      <c r="L1446" s="0"/>
    </row>
    <row r="1447" customFormat="false" ht="30.8" hidden="false" customHeight="false" outlineLevel="0" collapsed="false">
      <c r="A1447" s="1" t="s">
        <v>3951</v>
      </c>
      <c r="B1447" s="1" t="s">
        <v>3952</v>
      </c>
      <c r="C1447" s="1" t="s">
        <v>146</v>
      </c>
      <c r="D1447" s="1" t="s">
        <v>58</v>
      </c>
      <c r="E1447" s="1" t="n">
        <v>9865</v>
      </c>
      <c r="F1447" s="1" t="n">
        <f aca="false">D1447-C1447</f>
        <v>2</v>
      </c>
      <c r="G1447" s="22" t="n">
        <v>3853.5</v>
      </c>
      <c r="H1447" s="1" t="n">
        <f aca="false">G1447*F1447</f>
        <v>7707</v>
      </c>
      <c r="I1447" s="13" t="s">
        <v>3953</v>
      </c>
      <c r="J1447" s="14" t="n">
        <v>7707</v>
      </c>
      <c r="K1447" s="1" t="n">
        <f aca="false">H1447-J1447</f>
        <v>0</v>
      </c>
      <c r="L1447" s="0"/>
    </row>
    <row r="1448" customFormat="false" ht="15.9" hidden="false" customHeight="false" outlineLevel="0" collapsed="false">
      <c r="A1448" s="1" t="s">
        <v>3954</v>
      </c>
      <c r="B1448" s="1" t="s">
        <v>3955</v>
      </c>
      <c r="C1448" s="1" t="s">
        <v>14</v>
      </c>
      <c r="D1448" s="1" t="s">
        <v>180</v>
      </c>
      <c r="E1448" s="1" t="n">
        <v>9865</v>
      </c>
      <c r="F1448" s="1" t="n">
        <f aca="false">D1448-C1448</f>
        <v>2</v>
      </c>
      <c r="G1448" s="22" t="n">
        <v>3853.5</v>
      </c>
      <c r="H1448" s="1" t="n">
        <f aca="false">G1448*F1448</f>
        <v>7707</v>
      </c>
      <c r="I1448" s="13" t="s">
        <v>3956</v>
      </c>
      <c r="J1448" s="14" t="n">
        <v>7707</v>
      </c>
      <c r="K1448" s="1" t="n">
        <f aca="false">H1448-J1448</f>
        <v>0</v>
      </c>
      <c r="L1448" s="0"/>
    </row>
    <row r="1449" s="34" customFormat="true" ht="30.8" hidden="false" customHeight="false" outlineLevel="0" collapsed="false">
      <c r="A1449" s="1" t="s">
        <v>3957</v>
      </c>
      <c r="B1449" s="1" t="s">
        <v>3958</v>
      </c>
      <c r="C1449" s="1" t="s">
        <v>14</v>
      </c>
      <c r="D1449" s="1" t="s">
        <v>58</v>
      </c>
      <c r="E1449" s="1" t="n">
        <v>30537.5</v>
      </c>
      <c r="F1449" s="1" t="n">
        <f aca="false">D1449-C1449</f>
        <v>5</v>
      </c>
      <c r="G1449" s="22" t="n">
        <v>3853.5</v>
      </c>
      <c r="H1449" s="1" t="n">
        <f aca="false">G1449*F1449</f>
        <v>19267.5</v>
      </c>
      <c r="I1449" s="13" t="s">
        <v>3959</v>
      </c>
      <c r="J1449" s="14" t="n">
        <v>19267.5</v>
      </c>
      <c r="K1449" s="1" t="n">
        <f aca="false">H1449-J1449</f>
        <v>0</v>
      </c>
      <c r="L1449" s="1"/>
      <c r="M1449" s="0"/>
      <c r="N1449" s="0"/>
      <c r="O1449" s="0"/>
      <c r="P1449" s="0"/>
      <c r="Q1449" s="0"/>
      <c r="R1449" s="0"/>
      <c r="S1449" s="0"/>
      <c r="T1449" s="0"/>
      <c r="U1449" s="0"/>
      <c r="V1449" s="0"/>
      <c r="AMI1449" s="0"/>
      <c r="AMJ1449" s="0"/>
    </row>
    <row r="1450" s="12" customFormat="true" ht="29.85" hidden="false" customHeight="false" outlineLevel="0" collapsed="false">
      <c r="A1450" s="19" t="s">
        <v>3960</v>
      </c>
      <c r="B1450" s="11" t="s">
        <v>3961</v>
      </c>
      <c r="C1450" s="11" t="s">
        <v>3121</v>
      </c>
      <c r="D1450" s="11" t="s">
        <v>28</v>
      </c>
      <c r="E1450" s="11" t="n">
        <v>20638.5</v>
      </c>
      <c r="F1450" s="11" t="n">
        <v>1</v>
      </c>
      <c r="G1450" s="8" t="n">
        <v>3853.5</v>
      </c>
      <c r="H1450" s="11" t="n">
        <f aca="false">G1450*F1450</f>
        <v>3853.5</v>
      </c>
      <c r="I1450" s="9" t="s">
        <v>3962</v>
      </c>
      <c r="J1450" s="10" t="n">
        <v>3853.5</v>
      </c>
      <c r="K1450" s="11" t="n">
        <f aca="false">H1450+H1451-J1450-J1451</f>
        <v>3000</v>
      </c>
      <c r="L1450" s="11"/>
    </row>
    <row r="1451" s="12" customFormat="true" ht="29.85" hidden="false" customHeight="false" outlineLevel="0" collapsed="false">
      <c r="A1451" s="19"/>
      <c r="B1451" s="11"/>
      <c r="C1451" s="11"/>
      <c r="D1451" s="11"/>
      <c r="E1451" s="11"/>
      <c r="F1451" s="11" t="n">
        <v>3</v>
      </c>
      <c r="G1451" s="8" t="n">
        <v>5000</v>
      </c>
      <c r="H1451" s="11" t="n">
        <f aca="false">(G1451*F1451)+1100*3</f>
        <v>18300</v>
      </c>
      <c r="I1451" s="9" t="s">
        <v>3963</v>
      </c>
      <c r="J1451" s="10" t="n">
        <v>15300</v>
      </c>
      <c r="K1451" s="11" t="n">
        <v>0</v>
      </c>
      <c r="L1451" s="11"/>
    </row>
    <row r="1452" customFormat="false" ht="30.8" hidden="false" customHeight="false" outlineLevel="0" collapsed="false">
      <c r="A1452" s="1" t="s">
        <v>3964</v>
      </c>
      <c r="B1452" s="1" t="s">
        <v>3965</v>
      </c>
      <c r="C1452" s="1" t="s">
        <v>74</v>
      </c>
      <c r="D1452" s="1" t="s">
        <v>75</v>
      </c>
      <c r="E1452" s="1" t="n">
        <v>9865</v>
      </c>
      <c r="F1452" s="1" t="n">
        <f aca="false">D1452-C1452</f>
        <v>2</v>
      </c>
      <c r="G1452" s="22" t="n">
        <v>3853.5</v>
      </c>
      <c r="H1452" s="1" t="n">
        <f aca="false">G1452*F1452</f>
        <v>7707</v>
      </c>
      <c r="I1452" s="13" t="s">
        <v>3966</v>
      </c>
      <c r="J1452" s="14" t="n">
        <v>7707</v>
      </c>
      <c r="K1452" s="1" t="n">
        <f aca="false">H1452-J1452</f>
        <v>0</v>
      </c>
      <c r="L1452" s="0"/>
    </row>
    <row r="1453" customFormat="false" ht="30.8" hidden="false" customHeight="false" outlineLevel="0" collapsed="false">
      <c r="A1453" s="1" t="s">
        <v>3967</v>
      </c>
      <c r="B1453" s="1" t="s">
        <v>3968</v>
      </c>
      <c r="C1453" s="1" t="s">
        <v>180</v>
      </c>
      <c r="D1453" s="1" t="s">
        <v>146</v>
      </c>
      <c r="E1453" s="1" t="n">
        <v>4932.5</v>
      </c>
      <c r="F1453" s="1" t="n">
        <f aca="false">D1453-C1453</f>
        <v>1</v>
      </c>
      <c r="G1453" s="22" t="n">
        <v>3853.5</v>
      </c>
      <c r="H1453" s="1" t="n">
        <f aca="false">G1453*F1453</f>
        <v>3853.5</v>
      </c>
      <c r="I1453" s="13" t="s">
        <v>3969</v>
      </c>
      <c r="J1453" s="14" t="n">
        <v>3853.5</v>
      </c>
      <c r="K1453" s="1" t="n">
        <f aca="false">H1453-J1453</f>
        <v>0</v>
      </c>
      <c r="L1453" s="0"/>
    </row>
    <row r="1454" customFormat="false" ht="30.8" hidden="false" customHeight="false" outlineLevel="0" collapsed="false">
      <c r="A1454" s="1" t="s">
        <v>3970</v>
      </c>
      <c r="B1454" s="1" t="s">
        <v>3971</v>
      </c>
      <c r="C1454" s="1" t="s">
        <v>20</v>
      </c>
      <c r="D1454" s="1" t="s">
        <v>150</v>
      </c>
      <c r="E1454" s="1" t="n">
        <v>14797.5</v>
      </c>
      <c r="F1454" s="1" t="n">
        <f aca="false">D1454-C1454</f>
        <v>3</v>
      </c>
      <c r="G1454" s="22" t="n">
        <v>3853.5</v>
      </c>
      <c r="H1454" s="1" t="n">
        <f aca="false">G1454*F1454</f>
        <v>11560.5</v>
      </c>
      <c r="I1454" s="13" t="s">
        <v>3972</v>
      </c>
      <c r="J1454" s="14" t="n">
        <v>11560.5</v>
      </c>
      <c r="K1454" s="1" t="n">
        <f aca="false">H1454-J1454</f>
        <v>0</v>
      </c>
      <c r="L1454" s="0"/>
    </row>
    <row r="1455" customFormat="false" ht="30.8" hidden="false" customHeight="false" outlineLevel="0" collapsed="false">
      <c r="A1455" s="1" t="s">
        <v>3973</v>
      </c>
      <c r="B1455" s="1" t="s">
        <v>3974</v>
      </c>
      <c r="C1455" s="1" t="s">
        <v>51</v>
      </c>
      <c r="D1455" s="1" t="s">
        <v>20</v>
      </c>
      <c r="E1455" s="1" t="n">
        <v>24435</v>
      </c>
      <c r="F1455" s="1" t="n">
        <f aca="false">D1455-C1455</f>
        <v>3</v>
      </c>
      <c r="G1455" s="22" t="n">
        <v>3853.5</v>
      </c>
      <c r="H1455" s="1" t="n">
        <f aca="false">G1455*F1455</f>
        <v>11560.5</v>
      </c>
      <c r="I1455" s="13" t="s">
        <v>3975</v>
      </c>
      <c r="J1455" s="14" t="n">
        <v>11560.5</v>
      </c>
      <c r="K1455" s="1" t="n">
        <f aca="false">H1455-J1455</f>
        <v>0</v>
      </c>
      <c r="L1455" s="0"/>
    </row>
    <row r="1456" customFormat="false" ht="30.8" hidden="false" customHeight="false" outlineLevel="0" collapsed="false">
      <c r="A1456" s="1" t="s">
        <v>3976</v>
      </c>
      <c r="B1456" s="1" t="s">
        <v>3977</v>
      </c>
      <c r="C1456" s="1" t="s">
        <v>133</v>
      </c>
      <c r="D1456" s="1" t="s">
        <v>146</v>
      </c>
      <c r="E1456" s="1" t="n">
        <v>34527.5</v>
      </c>
      <c r="F1456" s="1" t="n">
        <f aca="false">D1456-C1456</f>
        <v>7</v>
      </c>
      <c r="G1456" s="22" t="n">
        <v>3853.5</v>
      </c>
      <c r="H1456" s="1" t="n">
        <f aca="false">G1456*F1456</f>
        <v>26974.5</v>
      </c>
      <c r="I1456" s="13" t="s">
        <v>3978</v>
      </c>
      <c r="J1456" s="14" t="n">
        <v>26974.5</v>
      </c>
      <c r="K1456" s="1" t="n">
        <f aca="false">H1456-J1456</f>
        <v>0</v>
      </c>
      <c r="L1456" s="0"/>
    </row>
    <row r="1457" customFormat="false" ht="30.8" hidden="false" customHeight="false" outlineLevel="0" collapsed="false">
      <c r="A1457" s="1" t="s">
        <v>3979</v>
      </c>
      <c r="B1457" s="1" t="s">
        <v>3980</v>
      </c>
      <c r="C1457" s="1" t="s">
        <v>13</v>
      </c>
      <c r="D1457" s="1" t="s">
        <v>51</v>
      </c>
      <c r="E1457" s="1" t="n">
        <v>23090</v>
      </c>
      <c r="F1457" s="1" t="n">
        <f aca="false">D1457-C1457</f>
        <v>4</v>
      </c>
      <c r="G1457" s="22" t="n">
        <v>4693.5</v>
      </c>
      <c r="H1457" s="1" t="n">
        <f aca="false">G1457*F1457</f>
        <v>18774</v>
      </c>
      <c r="I1457" s="13" t="s">
        <v>3981</v>
      </c>
      <c r="J1457" s="14" t="n">
        <v>18774</v>
      </c>
      <c r="K1457" s="1" t="n">
        <f aca="false">H1457-J1457</f>
        <v>0</v>
      </c>
      <c r="L1457" s="0"/>
    </row>
    <row r="1458" customFormat="false" ht="30.8" hidden="false" customHeight="false" outlineLevel="0" collapsed="false">
      <c r="A1458" s="22" t="s">
        <v>3982</v>
      </c>
      <c r="B1458" s="22" t="s">
        <v>3983</v>
      </c>
      <c r="C1458" s="22" t="s">
        <v>51</v>
      </c>
      <c r="D1458" s="22" t="s">
        <v>14</v>
      </c>
      <c r="E1458" s="22" t="n">
        <v>14565</v>
      </c>
      <c r="F1458" s="22" t="n">
        <f aca="false">D1458-C1458</f>
        <v>2</v>
      </c>
      <c r="G1458" s="22" t="n">
        <v>3853.5</v>
      </c>
      <c r="H1458" s="22" t="n">
        <f aca="false">G1458*F1458</f>
        <v>7707</v>
      </c>
      <c r="I1458" s="13" t="s">
        <v>3984</v>
      </c>
      <c r="J1458" s="14" t="n">
        <v>7707</v>
      </c>
      <c r="K1458" s="1" t="n">
        <f aca="false">H1458-J1458</f>
        <v>0</v>
      </c>
      <c r="L1458" s="0"/>
    </row>
    <row r="1459" customFormat="false" ht="30.8" hidden="false" customHeight="false" outlineLevel="0" collapsed="false">
      <c r="A1459" s="1" t="s">
        <v>3985</v>
      </c>
      <c r="B1459" s="1" t="s">
        <v>3986</v>
      </c>
      <c r="C1459" s="1" t="s">
        <v>28</v>
      </c>
      <c r="D1459" s="1" t="s">
        <v>142</v>
      </c>
      <c r="E1459" s="1" t="n">
        <v>11735</v>
      </c>
      <c r="F1459" s="1" t="n">
        <f aca="false">D1459-C1459</f>
        <v>2</v>
      </c>
      <c r="G1459" s="22" t="n">
        <v>3853.5</v>
      </c>
      <c r="H1459" s="1" t="n">
        <f aca="false">G1459*F1459</f>
        <v>7707</v>
      </c>
      <c r="I1459" s="13" t="s">
        <v>3987</v>
      </c>
      <c r="J1459" s="14" t="n">
        <v>7707</v>
      </c>
      <c r="K1459" s="1" t="n">
        <f aca="false">H1459-J1459</f>
        <v>0</v>
      </c>
      <c r="L1459" s="0"/>
    </row>
    <row r="1460" customFormat="false" ht="30.8" hidden="false" customHeight="false" outlineLevel="0" collapsed="false">
      <c r="A1460" s="1" t="s">
        <v>3988</v>
      </c>
      <c r="B1460" s="1" t="s">
        <v>3989</v>
      </c>
      <c r="C1460" s="1" t="s">
        <v>150</v>
      </c>
      <c r="D1460" s="1" t="s">
        <v>59</v>
      </c>
      <c r="E1460" s="1" t="n">
        <v>17107.5</v>
      </c>
      <c r="F1460" s="1" t="n">
        <f aca="false">D1460-C1460</f>
        <v>3</v>
      </c>
      <c r="G1460" s="22" t="n">
        <v>3853.5</v>
      </c>
      <c r="H1460" s="1" t="n">
        <f aca="false">G1460*F1460</f>
        <v>11560.5</v>
      </c>
      <c r="I1460" s="13" t="s">
        <v>3990</v>
      </c>
      <c r="J1460" s="14" t="n">
        <v>11560.5</v>
      </c>
      <c r="K1460" s="1" t="n">
        <f aca="false">H1460-J1460</f>
        <v>0</v>
      </c>
      <c r="L1460" s="0"/>
    </row>
    <row r="1461" customFormat="false" ht="30.8" hidden="false" customHeight="false" outlineLevel="0" collapsed="false">
      <c r="A1461" s="1" t="s">
        <v>3991</v>
      </c>
      <c r="B1461" s="1" t="s">
        <v>3992</v>
      </c>
      <c r="C1461" s="1" t="s">
        <v>74</v>
      </c>
      <c r="D1461" s="1" t="s">
        <v>34</v>
      </c>
      <c r="E1461" s="1" t="n">
        <v>20711.25</v>
      </c>
      <c r="F1461" s="1" t="n">
        <f aca="false">D1461-C1461</f>
        <v>3</v>
      </c>
      <c r="G1461" s="22" t="n">
        <v>3853.5</v>
      </c>
      <c r="H1461" s="1" t="n">
        <f aca="false">G1461*F1461</f>
        <v>11560.5</v>
      </c>
      <c r="I1461" s="13" t="s">
        <v>3993</v>
      </c>
      <c r="J1461" s="14" t="n">
        <v>11560.5</v>
      </c>
      <c r="K1461" s="1" t="n">
        <f aca="false">H1461-J1461</f>
        <v>0</v>
      </c>
      <c r="L1461" s="0"/>
    </row>
    <row r="1462" s="18" customFormat="true" ht="29.85" hidden="false" customHeight="false" outlineLevel="0" collapsed="false">
      <c r="A1462" s="15" t="s">
        <v>3994</v>
      </c>
      <c r="B1462" s="15" t="s">
        <v>3995</v>
      </c>
      <c r="C1462" s="15" t="s">
        <v>19</v>
      </c>
      <c r="D1462" s="15" t="s">
        <v>93</v>
      </c>
      <c r="E1462" s="15" t="n">
        <v>13645</v>
      </c>
      <c r="F1462" s="15" t="n">
        <f aca="false">D1462-C1462</f>
        <v>2</v>
      </c>
      <c r="G1462" s="15" t="n">
        <v>5743.5</v>
      </c>
      <c r="H1462" s="15" t="n">
        <v>11486.8</v>
      </c>
      <c r="I1462" s="16" t="s">
        <v>3996</v>
      </c>
      <c r="J1462" s="17" t="n">
        <v>11486.8</v>
      </c>
      <c r="K1462" s="15" t="n">
        <f aca="false">H1462-J1462</f>
        <v>0</v>
      </c>
    </row>
    <row r="1463" customFormat="false" ht="30.8" hidden="false" customHeight="false" outlineLevel="0" collapsed="false">
      <c r="A1463" s="1" t="s">
        <v>3997</v>
      </c>
      <c r="B1463" s="1" t="s">
        <v>3998</v>
      </c>
      <c r="C1463" s="1" t="s">
        <v>13</v>
      </c>
      <c r="D1463" s="1" t="s">
        <v>51</v>
      </c>
      <c r="E1463" s="1" t="n">
        <v>20890</v>
      </c>
      <c r="F1463" s="1" t="n">
        <f aca="false">D1463-C1463</f>
        <v>4</v>
      </c>
      <c r="G1463" s="22" t="n">
        <v>4693.5</v>
      </c>
      <c r="H1463" s="1" t="n">
        <f aca="false">G1463*F1463</f>
        <v>18774</v>
      </c>
      <c r="I1463" s="13" t="s">
        <v>3999</v>
      </c>
      <c r="J1463" s="14" t="n">
        <v>18774</v>
      </c>
      <c r="K1463" s="1" t="n">
        <f aca="false">H1463-J1463</f>
        <v>0</v>
      </c>
      <c r="L1463" s="0"/>
    </row>
    <row r="1464" customFormat="false" ht="30.8" hidden="false" customHeight="false" outlineLevel="0" collapsed="false">
      <c r="A1464" s="22" t="s">
        <v>4000</v>
      </c>
      <c r="B1464" s="22" t="s">
        <v>4001</v>
      </c>
      <c r="C1464" s="22" t="s">
        <v>19</v>
      </c>
      <c r="D1464" s="22" t="s">
        <v>119</v>
      </c>
      <c r="E1464" s="22" t="n">
        <v>18322.5</v>
      </c>
      <c r="F1464" s="22" t="n">
        <f aca="false">D1464-C1464</f>
        <v>3</v>
      </c>
      <c r="G1464" s="22" t="n">
        <v>3853.5</v>
      </c>
      <c r="H1464" s="22" t="n">
        <f aca="false">G1464*F1464</f>
        <v>11560.5</v>
      </c>
      <c r="I1464" s="13" t="s">
        <v>4002</v>
      </c>
      <c r="J1464" s="14" t="n">
        <v>11560.5</v>
      </c>
      <c r="K1464" s="1" t="n">
        <f aca="false">H1464-J1464</f>
        <v>0</v>
      </c>
      <c r="L1464" s="0"/>
    </row>
    <row r="1465" customFormat="false" ht="30.8" hidden="false" customHeight="false" outlineLevel="0" collapsed="false">
      <c r="A1465" s="1" t="s">
        <v>4003</v>
      </c>
      <c r="B1465" s="1" t="s">
        <v>4004</v>
      </c>
      <c r="C1465" s="1" t="s">
        <v>47</v>
      </c>
      <c r="D1465" s="1" t="s">
        <v>24</v>
      </c>
      <c r="E1465" s="1" t="n">
        <v>34518.75</v>
      </c>
      <c r="F1465" s="1" t="n">
        <f aca="false">D1465-C1465</f>
        <v>5</v>
      </c>
      <c r="G1465" s="22" t="n">
        <v>3853.5</v>
      </c>
      <c r="H1465" s="1" t="n">
        <f aca="false">G1465*F1465</f>
        <v>19267.5</v>
      </c>
      <c r="I1465" s="13" t="s">
        <v>4005</v>
      </c>
      <c r="J1465" s="14" t="n">
        <v>19267.5</v>
      </c>
      <c r="K1465" s="1" t="n">
        <f aca="false">H1465-J1465</f>
        <v>0</v>
      </c>
      <c r="L1465" s="0"/>
    </row>
    <row r="1466" customFormat="false" ht="30.8" hidden="false" customHeight="false" outlineLevel="0" collapsed="false">
      <c r="A1466" s="1" t="s">
        <v>4006</v>
      </c>
      <c r="B1466" s="1" t="s">
        <v>4007</v>
      </c>
      <c r="C1466" s="1" t="s">
        <v>35</v>
      </c>
      <c r="D1466" s="1" t="s">
        <v>13</v>
      </c>
      <c r="E1466" s="1" t="n">
        <v>9865</v>
      </c>
      <c r="F1466" s="1" t="n">
        <f aca="false">D1466-C1466</f>
        <v>2</v>
      </c>
      <c r="G1466" s="22" t="n">
        <v>3853.5</v>
      </c>
      <c r="H1466" s="1" t="n">
        <f aca="false">G1466*F1466</f>
        <v>7707</v>
      </c>
      <c r="I1466" s="13" t="s">
        <v>4008</v>
      </c>
      <c r="J1466" s="14" t="n">
        <v>7707</v>
      </c>
      <c r="K1466" s="1" t="n">
        <f aca="false">H1466-J1466</f>
        <v>0</v>
      </c>
      <c r="L1466" s="0"/>
    </row>
    <row r="1467" customFormat="false" ht="30.8" hidden="false" customHeight="false" outlineLevel="0" collapsed="false">
      <c r="A1467" s="22" t="s">
        <v>4009</v>
      </c>
      <c r="B1467" s="22" t="s">
        <v>4010</v>
      </c>
      <c r="C1467" s="22" t="s">
        <v>34</v>
      </c>
      <c r="D1467" s="22" t="s">
        <v>19</v>
      </c>
      <c r="E1467" s="22" t="n">
        <v>4932.5</v>
      </c>
      <c r="F1467" s="22" t="n">
        <f aca="false">D1467-C1467</f>
        <v>1</v>
      </c>
      <c r="G1467" s="22" t="n">
        <v>3853.5</v>
      </c>
      <c r="H1467" s="22" t="n">
        <f aca="false">G1467*F1467</f>
        <v>3853.5</v>
      </c>
      <c r="I1467" s="13" t="s">
        <v>4011</v>
      </c>
      <c r="J1467" s="14" t="n">
        <v>3853.5</v>
      </c>
      <c r="K1467" s="1" t="n">
        <f aca="false">H1467-J1467</f>
        <v>0</v>
      </c>
      <c r="L1467" s="0"/>
    </row>
    <row r="1468" customFormat="false" ht="30.8" hidden="false" customHeight="false" outlineLevel="0" collapsed="false">
      <c r="A1468" s="1" t="s">
        <v>4012</v>
      </c>
      <c r="B1468" s="1" t="s">
        <v>4013</v>
      </c>
      <c r="C1468" s="1" t="s">
        <v>207</v>
      </c>
      <c r="D1468" s="1" t="s">
        <v>112</v>
      </c>
      <c r="E1468" s="1" t="n">
        <v>11545</v>
      </c>
      <c r="F1468" s="1" t="n">
        <f aca="false">D1468-C1468</f>
        <v>2</v>
      </c>
      <c r="G1468" s="22" t="n">
        <v>4693.5</v>
      </c>
      <c r="H1468" s="1" t="n">
        <f aca="false">G1468*F1468</f>
        <v>9387</v>
      </c>
      <c r="I1468" s="13" t="s">
        <v>4014</v>
      </c>
      <c r="J1468" s="14" t="n">
        <v>9387</v>
      </c>
      <c r="K1468" s="1" t="n">
        <f aca="false">H1468-J1468</f>
        <v>0</v>
      </c>
      <c r="L1468" s="0"/>
    </row>
    <row r="1469" customFormat="false" ht="30.8" hidden="false" customHeight="false" outlineLevel="0" collapsed="false">
      <c r="A1469" s="1" t="s">
        <v>4015</v>
      </c>
      <c r="B1469" s="1" t="s">
        <v>4016</v>
      </c>
      <c r="C1469" s="1" t="s">
        <v>14</v>
      </c>
      <c r="D1469" s="1" t="s">
        <v>180</v>
      </c>
      <c r="E1469" s="1" t="n">
        <v>12215</v>
      </c>
      <c r="F1469" s="1" t="n">
        <f aca="false">D1469-C1469</f>
        <v>2</v>
      </c>
      <c r="G1469" s="22" t="n">
        <v>3853.5</v>
      </c>
      <c r="H1469" s="1" t="n">
        <f aca="false">G1469*F1469</f>
        <v>7707</v>
      </c>
      <c r="I1469" s="13" t="s">
        <v>4017</v>
      </c>
      <c r="J1469" s="14" t="n">
        <v>7707</v>
      </c>
      <c r="K1469" s="1" t="n">
        <f aca="false">H1469-J1469</f>
        <v>0</v>
      </c>
      <c r="L1469" s="0"/>
    </row>
    <row r="1470" customFormat="false" ht="30.8" hidden="false" customHeight="false" outlineLevel="0" collapsed="false">
      <c r="A1470" s="1" t="s">
        <v>4018</v>
      </c>
      <c r="B1470" s="1" t="s">
        <v>4019</v>
      </c>
      <c r="C1470" s="1" t="s">
        <v>34</v>
      </c>
      <c r="D1470" s="1" t="s">
        <v>67</v>
      </c>
      <c r="E1470" s="1" t="n">
        <v>28862.5</v>
      </c>
      <c r="F1470" s="1" t="n">
        <f aca="false">D1470-C1470</f>
        <v>5</v>
      </c>
      <c r="G1470" s="22" t="n">
        <v>4693.5</v>
      </c>
      <c r="H1470" s="1" t="n">
        <f aca="false">G1470*F1470</f>
        <v>23467.5</v>
      </c>
      <c r="I1470" s="13" t="s">
        <v>4020</v>
      </c>
      <c r="J1470" s="14" t="n">
        <v>23467.5</v>
      </c>
      <c r="K1470" s="1" t="n">
        <f aca="false">H1470-J1470</f>
        <v>0</v>
      </c>
      <c r="L1470" s="0"/>
    </row>
    <row r="1471" customFormat="false" ht="15.9" hidden="false" customHeight="false" outlineLevel="0" collapsed="false">
      <c r="A1471" s="1" t="s">
        <v>4021</v>
      </c>
      <c r="B1471" s="1" t="s">
        <v>4022</v>
      </c>
      <c r="C1471" s="1" t="s">
        <v>24</v>
      </c>
      <c r="D1471" s="1" t="s">
        <v>34</v>
      </c>
      <c r="E1471" s="1" t="n">
        <v>14945</v>
      </c>
      <c r="F1471" s="1" t="n">
        <f aca="false">D1471-C1471</f>
        <v>2</v>
      </c>
      <c r="G1471" s="22" t="n">
        <v>3853.5</v>
      </c>
      <c r="H1471" s="1" t="n">
        <f aca="false">G1471*F1471</f>
        <v>7707</v>
      </c>
      <c r="I1471" s="13" t="s">
        <v>4023</v>
      </c>
      <c r="J1471" s="14" t="n">
        <v>7707</v>
      </c>
      <c r="K1471" s="1" t="n">
        <f aca="false">H1471-J1471</f>
        <v>0</v>
      </c>
      <c r="L1471" s="0"/>
    </row>
    <row r="1472" s="12" customFormat="true" ht="15.85" hidden="false" customHeight="false" outlineLevel="0" collapsed="false">
      <c r="A1472" s="19" t="s">
        <v>4024</v>
      </c>
      <c r="B1472" s="11" t="s">
        <v>4025</v>
      </c>
      <c r="C1472" s="11" t="s">
        <v>98</v>
      </c>
      <c r="D1472" s="11" t="s">
        <v>47</v>
      </c>
      <c r="E1472" s="11" t="n">
        <v>23207</v>
      </c>
      <c r="F1472" s="11" t="n">
        <v>2</v>
      </c>
      <c r="G1472" s="8" t="n">
        <v>3853.5</v>
      </c>
      <c r="H1472" s="11" t="n">
        <f aca="false">G1472*F1472</f>
        <v>7707</v>
      </c>
      <c r="I1472" s="9" t="s">
        <v>4026</v>
      </c>
      <c r="J1472" s="10" t="n">
        <v>7707</v>
      </c>
      <c r="K1472" s="11" t="n">
        <f aca="false">H1472+H1473-J1472-J1473</f>
        <v>0</v>
      </c>
      <c r="L1472" s="11"/>
    </row>
    <row r="1473" s="12" customFormat="true" ht="15.85" hidden="false" customHeight="false" outlineLevel="0" collapsed="false">
      <c r="A1473" s="19"/>
      <c r="B1473" s="11"/>
      <c r="C1473" s="11"/>
      <c r="D1473" s="11"/>
      <c r="E1473" s="11"/>
      <c r="F1473" s="11" t="n">
        <v>2</v>
      </c>
      <c r="G1473" s="8" t="n">
        <v>5000</v>
      </c>
      <c r="H1473" s="11" t="n">
        <f aca="false">(G1473*F1473)+2100*2</f>
        <v>14200</v>
      </c>
      <c r="I1473" s="9" t="s">
        <v>4027</v>
      </c>
      <c r="J1473" s="10" t="n">
        <v>14200</v>
      </c>
      <c r="K1473" s="11" t="n">
        <v>0</v>
      </c>
      <c r="L1473" s="11"/>
    </row>
    <row r="1474" customFormat="false" ht="30.8" hidden="false" customHeight="false" outlineLevel="0" collapsed="false">
      <c r="A1474" s="1" t="s">
        <v>4028</v>
      </c>
      <c r="B1474" s="1" t="s">
        <v>4029</v>
      </c>
      <c r="C1474" s="1" t="s">
        <v>86</v>
      </c>
      <c r="D1474" s="1" t="s">
        <v>58</v>
      </c>
      <c r="E1474" s="1" t="n">
        <v>61075</v>
      </c>
      <c r="F1474" s="1" t="n">
        <f aca="false">D1474-C1474</f>
        <v>10</v>
      </c>
      <c r="G1474" s="22" t="n">
        <v>3853.5</v>
      </c>
      <c r="H1474" s="1" t="n">
        <f aca="false">G1474*F1474</f>
        <v>38535</v>
      </c>
      <c r="I1474" s="13" t="s">
        <v>4030</v>
      </c>
      <c r="J1474" s="14" t="n">
        <v>38535</v>
      </c>
      <c r="K1474" s="1" t="n">
        <f aca="false">H1474-J1474</f>
        <v>0</v>
      </c>
      <c r="L1474" s="0"/>
    </row>
    <row r="1475" customFormat="false" ht="30.8" hidden="false" customHeight="false" outlineLevel="0" collapsed="false">
      <c r="A1475" s="1" t="s">
        <v>4031</v>
      </c>
      <c r="B1475" s="1" t="s">
        <v>4032</v>
      </c>
      <c r="C1475" s="1" t="s">
        <v>34</v>
      </c>
      <c r="D1475" s="1" t="s">
        <v>13</v>
      </c>
      <c r="E1475" s="1" t="n">
        <v>46180</v>
      </c>
      <c r="F1475" s="1" t="n">
        <f aca="false">D1475-C1475</f>
        <v>8</v>
      </c>
      <c r="G1475" s="22" t="n">
        <v>4693.5</v>
      </c>
      <c r="H1475" s="1" t="n">
        <f aca="false">G1475*F1475</f>
        <v>37548</v>
      </c>
      <c r="I1475" s="13" t="s">
        <v>4033</v>
      </c>
      <c r="J1475" s="14" t="n">
        <v>37548</v>
      </c>
      <c r="K1475" s="1" t="n">
        <f aca="false">H1475-J1475</f>
        <v>0</v>
      </c>
      <c r="L1475" s="0"/>
    </row>
    <row r="1476" customFormat="false" ht="30.8" hidden="false" customHeight="false" outlineLevel="0" collapsed="false">
      <c r="A1476" s="1" t="s">
        <v>4034</v>
      </c>
      <c r="B1476" s="1" t="s">
        <v>4032</v>
      </c>
      <c r="C1476" s="1" t="s">
        <v>13</v>
      </c>
      <c r="D1476" s="1" t="s">
        <v>86</v>
      </c>
      <c r="E1476" s="1" t="n">
        <v>5772.5</v>
      </c>
      <c r="F1476" s="1" t="n">
        <f aca="false">D1476-C1476</f>
        <v>1</v>
      </c>
      <c r="G1476" s="22" t="n">
        <v>4693.5</v>
      </c>
      <c r="H1476" s="1" t="n">
        <f aca="false">G1476*F1476</f>
        <v>4693.5</v>
      </c>
      <c r="I1476" s="13" t="s">
        <v>4035</v>
      </c>
      <c r="J1476" s="14" t="n">
        <v>4693.5</v>
      </c>
      <c r="K1476" s="1" t="n">
        <f aca="false">H1476-J1476</f>
        <v>0</v>
      </c>
      <c r="L1476" s="0"/>
    </row>
    <row r="1477" customFormat="false" ht="30.8" hidden="false" customHeight="false" outlineLevel="0" collapsed="false">
      <c r="A1477" s="1" t="s">
        <v>4036</v>
      </c>
      <c r="B1477" s="1" t="s">
        <v>4037</v>
      </c>
      <c r="C1477" s="1" t="s">
        <v>58</v>
      </c>
      <c r="D1477" s="1" t="s">
        <v>59</v>
      </c>
      <c r="E1477" s="1" t="n">
        <v>8765</v>
      </c>
      <c r="F1477" s="1" t="n">
        <f aca="false">D1477-C1477</f>
        <v>2</v>
      </c>
      <c r="G1477" s="22" t="n">
        <v>3853.5</v>
      </c>
      <c r="H1477" s="1" t="n">
        <f aca="false">G1477*F1477</f>
        <v>7707</v>
      </c>
      <c r="I1477" s="13" t="s">
        <v>4038</v>
      </c>
      <c r="J1477" s="14" t="n">
        <v>7707</v>
      </c>
      <c r="K1477" s="1" t="n">
        <f aca="false">H1477-J1477</f>
        <v>0</v>
      </c>
      <c r="L1477" s="0"/>
    </row>
    <row r="1478" customFormat="false" ht="15.9" hidden="false" customHeight="false" outlineLevel="0" collapsed="false">
      <c r="A1478" s="22" t="s">
        <v>4039</v>
      </c>
      <c r="B1478" s="22" t="s">
        <v>4040</v>
      </c>
      <c r="C1478" s="22" t="s">
        <v>58</v>
      </c>
      <c r="D1478" s="22" t="s">
        <v>59</v>
      </c>
      <c r="E1478" s="22" t="n">
        <v>11185</v>
      </c>
      <c r="F1478" s="22" t="n">
        <f aca="false">D1478-C1478</f>
        <v>2</v>
      </c>
      <c r="G1478" s="22" t="n">
        <v>3853.5</v>
      </c>
      <c r="H1478" s="22" t="n">
        <f aca="false">G1478*F1478</f>
        <v>7707</v>
      </c>
      <c r="I1478" s="13" t="s">
        <v>4041</v>
      </c>
      <c r="J1478" s="14" t="n">
        <v>7707</v>
      </c>
      <c r="K1478" s="1" t="n">
        <f aca="false">H1478-J1478</f>
        <v>0</v>
      </c>
      <c r="L1478" s="0"/>
    </row>
    <row r="1479" customFormat="false" ht="15.9" hidden="false" customHeight="false" outlineLevel="0" collapsed="false">
      <c r="A1479" s="1" t="s">
        <v>4042</v>
      </c>
      <c r="B1479" s="1" t="s">
        <v>4043</v>
      </c>
      <c r="C1479" s="1" t="s">
        <v>14</v>
      </c>
      <c r="D1479" s="1" t="s">
        <v>150</v>
      </c>
      <c r="E1479" s="1" t="n">
        <v>19730</v>
      </c>
      <c r="F1479" s="1" t="n">
        <f aca="false">D1479-C1479</f>
        <v>4</v>
      </c>
      <c r="G1479" s="22" t="n">
        <v>3853.5</v>
      </c>
      <c r="H1479" s="1" t="n">
        <f aca="false">G1479*F1479</f>
        <v>15414</v>
      </c>
      <c r="I1479" s="13" t="s">
        <v>4044</v>
      </c>
      <c r="J1479" s="14" t="n">
        <v>15414</v>
      </c>
      <c r="K1479" s="1" t="n">
        <f aca="false">H1479-J1479</f>
        <v>0</v>
      </c>
      <c r="L1479" s="0"/>
    </row>
    <row r="1480" customFormat="false" ht="15.9" hidden="false" customHeight="false" outlineLevel="0" collapsed="false">
      <c r="A1480" s="1" t="s">
        <v>4045</v>
      </c>
      <c r="B1480" s="1" t="s">
        <v>4043</v>
      </c>
      <c r="C1480" s="1" t="s">
        <v>150</v>
      </c>
      <c r="D1480" s="1" t="s">
        <v>58</v>
      </c>
      <c r="E1480" s="1" t="n">
        <v>6822.5</v>
      </c>
      <c r="F1480" s="1" t="n">
        <f aca="false">D1480-C1480</f>
        <v>1</v>
      </c>
      <c r="G1480" s="22" t="n">
        <v>5743.5</v>
      </c>
      <c r="H1480" s="1" t="n">
        <f aca="false">G1480*F1480</f>
        <v>5743.5</v>
      </c>
      <c r="I1480" s="13" t="s">
        <v>4046</v>
      </c>
      <c r="J1480" s="14" t="n">
        <v>5743.4</v>
      </c>
      <c r="K1480" s="1" t="n">
        <f aca="false">H1480-J1480</f>
        <v>0.100000000000364</v>
      </c>
      <c r="L1480" s="0"/>
    </row>
    <row r="1481" customFormat="false" ht="30.8" hidden="false" customHeight="false" outlineLevel="0" collapsed="false">
      <c r="A1481" s="22" t="s">
        <v>4047</v>
      </c>
      <c r="B1481" s="22" t="s">
        <v>4048</v>
      </c>
      <c r="C1481" s="22" t="s">
        <v>67</v>
      </c>
      <c r="D1481" s="22" t="s">
        <v>14</v>
      </c>
      <c r="E1481" s="22" t="n">
        <v>73305</v>
      </c>
      <c r="F1481" s="22" t="n">
        <f aca="false">D1481-C1481</f>
        <v>9</v>
      </c>
      <c r="G1481" s="22" t="n">
        <v>3853.5</v>
      </c>
      <c r="H1481" s="22" t="n">
        <f aca="false">G1481*F1481</f>
        <v>34681.5</v>
      </c>
      <c r="I1481" s="13" t="s">
        <v>4049</v>
      </c>
      <c r="J1481" s="14" t="n">
        <v>34681.5</v>
      </c>
      <c r="K1481" s="1" t="n">
        <f aca="false">H1481-J1481</f>
        <v>0</v>
      </c>
      <c r="L1481" s="0"/>
    </row>
    <row r="1482" s="18" customFormat="true" ht="29.85" hidden="false" customHeight="false" outlineLevel="0" collapsed="false">
      <c r="A1482" s="15" t="s">
        <v>4050</v>
      </c>
      <c r="B1482" s="15" t="s">
        <v>4051</v>
      </c>
      <c r="C1482" s="15" t="s">
        <v>43</v>
      </c>
      <c r="D1482" s="15" t="s">
        <v>142</v>
      </c>
      <c r="E1482" s="15" t="n">
        <v>20163.75</v>
      </c>
      <c r="F1482" s="15" t="n">
        <f aca="false">D1482-C1482</f>
        <v>3</v>
      </c>
      <c r="G1482" s="15" t="n">
        <v>3670</v>
      </c>
      <c r="H1482" s="15" t="n">
        <f aca="false">G1482*F1482</f>
        <v>11010</v>
      </c>
      <c r="I1482" s="16" t="s">
        <v>4052</v>
      </c>
      <c r="J1482" s="17" t="n">
        <v>11010</v>
      </c>
      <c r="K1482" s="15" t="n">
        <f aca="false">H1482-J1482</f>
        <v>0</v>
      </c>
    </row>
    <row r="1483" s="18" customFormat="true" ht="29.85" hidden="false" customHeight="false" outlineLevel="0" collapsed="false">
      <c r="A1483" s="15" t="s">
        <v>4053</v>
      </c>
      <c r="B1483" s="15" t="s">
        <v>4054</v>
      </c>
      <c r="C1483" s="15" t="s">
        <v>47</v>
      </c>
      <c r="D1483" s="15" t="s">
        <v>63</v>
      </c>
      <c r="E1483" s="15" t="n">
        <v>20467.5</v>
      </c>
      <c r="F1483" s="15" t="n">
        <f aca="false">D1483-C1483</f>
        <v>3</v>
      </c>
      <c r="G1483" s="15" t="n">
        <v>5743.5</v>
      </c>
      <c r="H1483" s="15" t="n">
        <v>17230.2</v>
      </c>
      <c r="I1483" s="16" t="s">
        <v>4055</v>
      </c>
      <c r="J1483" s="17" t="n">
        <v>17230.2</v>
      </c>
      <c r="K1483" s="15" t="n">
        <f aca="false">H1483-J1483</f>
        <v>0</v>
      </c>
    </row>
    <row r="1484" customFormat="false" ht="30.8" hidden="false" customHeight="false" outlineLevel="0" collapsed="false">
      <c r="A1484" s="1" t="s">
        <v>4056</v>
      </c>
      <c r="B1484" s="1" t="s">
        <v>4057</v>
      </c>
      <c r="C1484" s="1" t="s">
        <v>75</v>
      </c>
      <c r="D1484" s="1" t="s">
        <v>19</v>
      </c>
      <c r="E1484" s="1" t="n">
        <v>16625</v>
      </c>
      <c r="F1484" s="1" t="n">
        <f aca="false">D1484-C1484</f>
        <v>2</v>
      </c>
      <c r="G1484" s="22" t="n">
        <v>4693.5</v>
      </c>
      <c r="H1484" s="1" t="n">
        <f aca="false">G1484*F1484</f>
        <v>9387</v>
      </c>
      <c r="I1484" s="13" t="s">
        <v>4058</v>
      </c>
      <c r="J1484" s="14" t="n">
        <v>9387</v>
      </c>
      <c r="K1484" s="1" t="n">
        <f aca="false">H1484-J1484</f>
        <v>0</v>
      </c>
      <c r="L1484" s="0"/>
    </row>
    <row r="1485" customFormat="false" ht="30.8" hidden="false" customHeight="false" outlineLevel="0" collapsed="false">
      <c r="A1485" s="1" t="s">
        <v>4059</v>
      </c>
      <c r="B1485" s="1" t="s">
        <v>4060</v>
      </c>
      <c r="C1485" s="1" t="s">
        <v>47</v>
      </c>
      <c r="D1485" s="1" t="s">
        <v>63</v>
      </c>
      <c r="E1485" s="1" t="n">
        <v>14797.5</v>
      </c>
      <c r="F1485" s="1" t="n">
        <f aca="false">D1485-C1485</f>
        <v>3</v>
      </c>
      <c r="G1485" s="22" t="n">
        <v>3853.5</v>
      </c>
      <c r="H1485" s="1" t="n">
        <f aca="false">G1485*F1485</f>
        <v>11560.5</v>
      </c>
      <c r="I1485" s="13" t="s">
        <v>4061</v>
      </c>
      <c r="J1485" s="14" t="n">
        <v>11560.5</v>
      </c>
      <c r="K1485" s="1" t="n">
        <f aca="false">H1485-J1485</f>
        <v>0</v>
      </c>
      <c r="L1485" s="0"/>
    </row>
    <row r="1486" s="12" customFormat="true" ht="29.85" hidden="false" customHeight="false" outlineLevel="0" collapsed="false">
      <c r="A1486" s="19" t="s">
        <v>4062</v>
      </c>
      <c r="B1486" s="11" t="s">
        <v>4063</v>
      </c>
      <c r="C1486" s="11" t="s">
        <v>207</v>
      </c>
      <c r="D1486" s="11" t="s">
        <v>146</v>
      </c>
      <c r="E1486" s="11" t="n">
        <v>67567.5</v>
      </c>
      <c r="F1486" s="11" t="n">
        <f aca="false">D1486-C1486</f>
        <v>6</v>
      </c>
      <c r="G1486" s="8" t="n">
        <v>3853.5</v>
      </c>
      <c r="H1486" s="11" t="n">
        <f aca="false">G1486*F1486</f>
        <v>23121</v>
      </c>
      <c r="I1486" s="9" t="s">
        <v>4064</v>
      </c>
      <c r="J1486" s="10" t="n">
        <v>22020</v>
      </c>
      <c r="K1486" s="11" t="n">
        <f aca="false">H1486+H1487-J1486-J1487</f>
        <v>0</v>
      </c>
      <c r="L1486" s="11"/>
    </row>
    <row r="1487" s="12" customFormat="true" ht="29.85" hidden="false" customHeight="false" outlineLevel="0" collapsed="false">
      <c r="A1487" s="19"/>
      <c r="B1487" s="11"/>
      <c r="C1487" s="11"/>
      <c r="D1487" s="11"/>
      <c r="E1487" s="11"/>
      <c r="F1487" s="11"/>
      <c r="G1487" s="8" t="n">
        <v>3670</v>
      </c>
      <c r="H1487" s="11" t="n">
        <f aca="false">F1486*G1487</f>
        <v>22020</v>
      </c>
      <c r="I1487" s="9" t="s">
        <v>4065</v>
      </c>
      <c r="J1487" s="10" t="n">
        <v>23121</v>
      </c>
      <c r="K1487" s="11" t="n">
        <v>0</v>
      </c>
      <c r="L1487" s="11"/>
    </row>
    <row r="1488" customFormat="false" ht="30.8" hidden="false" customHeight="false" outlineLevel="0" collapsed="false">
      <c r="A1488" s="1" t="s">
        <v>4066</v>
      </c>
      <c r="B1488" s="1" t="s">
        <v>4067</v>
      </c>
      <c r="C1488" s="1" t="s">
        <v>58</v>
      </c>
      <c r="D1488" s="1" t="s">
        <v>59</v>
      </c>
      <c r="E1488" s="1" t="n">
        <v>11185</v>
      </c>
      <c r="F1488" s="1" t="n">
        <f aca="false">D1488-C1488</f>
        <v>2</v>
      </c>
      <c r="G1488" s="22" t="n">
        <v>3853.5</v>
      </c>
      <c r="H1488" s="1" t="n">
        <f aca="false">G1488*F1488</f>
        <v>7707</v>
      </c>
      <c r="I1488" s="13" t="s">
        <v>4068</v>
      </c>
      <c r="J1488" s="14" t="n">
        <v>7707</v>
      </c>
      <c r="K1488" s="1" t="n">
        <f aca="false">H1488-J1488</f>
        <v>0</v>
      </c>
      <c r="L1488" s="0"/>
    </row>
    <row r="1489" customFormat="false" ht="30.8" hidden="false" customHeight="false" outlineLevel="0" collapsed="false">
      <c r="A1489" s="1" t="s">
        <v>4069</v>
      </c>
      <c r="B1489" s="1" t="s">
        <v>4070</v>
      </c>
      <c r="C1489" s="1" t="s">
        <v>142</v>
      </c>
      <c r="D1489" s="1" t="s">
        <v>29</v>
      </c>
      <c r="E1489" s="1" t="n">
        <v>4932.5</v>
      </c>
      <c r="F1489" s="1" t="n">
        <f aca="false">D1489-C1489</f>
        <v>1</v>
      </c>
      <c r="G1489" s="22" t="n">
        <v>3853.5</v>
      </c>
      <c r="H1489" s="1" t="n">
        <f aca="false">G1489*F1489</f>
        <v>3853.5</v>
      </c>
      <c r="I1489" s="13" t="s">
        <v>4071</v>
      </c>
      <c r="J1489" s="14" t="n">
        <v>3853.5</v>
      </c>
      <c r="K1489" s="1" t="n">
        <f aca="false">H1489-J1489</f>
        <v>0</v>
      </c>
      <c r="L1489" s="0"/>
    </row>
    <row r="1490" customFormat="false" ht="30.8" hidden="false" customHeight="false" outlineLevel="0" collapsed="false">
      <c r="A1490" s="22" t="s">
        <v>4072</v>
      </c>
      <c r="B1490" s="22" t="s">
        <v>4073</v>
      </c>
      <c r="C1490" s="22" t="s">
        <v>29</v>
      </c>
      <c r="D1490" s="22" t="s">
        <v>74</v>
      </c>
      <c r="E1490" s="22" t="n">
        <v>16245</v>
      </c>
      <c r="F1490" s="22" t="n">
        <f aca="false">D1490-C1490</f>
        <v>2</v>
      </c>
      <c r="G1490" s="22" t="n">
        <v>4693.5</v>
      </c>
      <c r="H1490" s="22" t="n">
        <f aca="false">G1490*F1490</f>
        <v>9387</v>
      </c>
      <c r="I1490" s="13" t="s">
        <v>4074</v>
      </c>
      <c r="J1490" s="14" t="n">
        <v>9387</v>
      </c>
      <c r="K1490" s="1" t="n">
        <f aca="false">H1490-J1490</f>
        <v>0</v>
      </c>
      <c r="L1490" s="0"/>
    </row>
    <row r="1491" customFormat="false" ht="30.8" hidden="false" customHeight="false" outlineLevel="0" collapsed="false">
      <c r="A1491" s="1" t="s">
        <v>4075</v>
      </c>
      <c r="B1491" s="1" t="s">
        <v>4076</v>
      </c>
      <c r="C1491" s="1" t="s">
        <v>28</v>
      </c>
      <c r="D1491" s="1" t="s">
        <v>142</v>
      </c>
      <c r="E1491" s="1" t="n">
        <v>19740</v>
      </c>
      <c r="F1491" s="1" t="n">
        <f aca="false">D1491-C1491</f>
        <v>2</v>
      </c>
      <c r="G1491" s="22" t="n">
        <v>3853.5</v>
      </c>
      <c r="H1491" s="1" t="n">
        <f aca="false">G1491*F1491</f>
        <v>7707</v>
      </c>
      <c r="I1491" s="13" t="s">
        <v>4077</v>
      </c>
      <c r="J1491" s="14" t="n">
        <v>7707</v>
      </c>
      <c r="K1491" s="1" t="n">
        <f aca="false">H1491-J1491</f>
        <v>0</v>
      </c>
      <c r="L1491" s="0"/>
    </row>
    <row r="1492" customFormat="false" ht="30.8" hidden="false" customHeight="false" outlineLevel="0" collapsed="false">
      <c r="A1492" s="1" t="s">
        <v>4078</v>
      </c>
      <c r="B1492" s="1" t="s">
        <v>4079</v>
      </c>
      <c r="C1492" s="1" t="s">
        <v>75</v>
      </c>
      <c r="D1492" s="1" t="s">
        <v>19</v>
      </c>
      <c r="E1492" s="1" t="n">
        <v>13352.5</v>
      </c>
      <c r="F1492" s="1" t="n">
        <f aca="false">D1492-C1492</f>
        <v>2</v>
      </c>
      <c r="G1492" s="22" t="n">
        <v>3853.5</v>
      </c>
      <c r="H1492" s="1" t="n">
        <f aca="false">G1492*F1492</f>
        <v>7707</v>
      </c>
      <c r="I1492" s="13" t="s">
        <v>4080</v>
      </c>
      <c r="J1492" s="14" t="n">
        <v>7707</v>
      </c>
      <c r="K1492" s="1" t="n">
        <f aca="false">H1492-J1492</f>
        <v>0</v>
      </c>
      <c r="L1492" s="0"/>
    </row>
    <row r="1493" customFormat="false" ht="30.8" hidden="false" customHeight="false" outlineLevel="0" collapsed="false">
      <c r="A1493" s="1" t="s">
        <v>4081</v>
      </c>
      <c r="B1493" s="1" t="s">
        <v>4079</v>
      </c>
      <c r="C1493" s="1" t="s">
        <v>112</v>
      </c>
      <c r="D1493" s="1" t="s">
        <v>20</v>
      </c>
      <c r="E1493" s="1" t="n">
        <v>13352.5</v>
      </c>
      <c r="F1493" s="1" t="n">
        <f aca="false">D1493-C1493</f>
        <v>2</v>
      </c>
      <c r="G1493" s="22" t="n">
        <v>3853.5</v>
      </c>
      <c r="H1493" s="1" t="n">
        <f aca="false">G1493*F1493</f>
        <v>7707</v>
      </c>
      <c r="I1493" s="13" t="s">
        <v>4082</v>
      </c>
      <c r="J1493" s="14" t="n">
        <v>7707</v>
      </c>
      <c r="K1493" s="1" t="n">
        <f aca="false">H1493-J1493</f>
        <v>0</v>
      </c>
      <c r="L1493" s="0"/>
    </row>
    <row r="1494" customFormat="false" ht="30.8" hidden="false" customHeight="false" outlineLevel="0" collapsed="false">
      <c r="A1494" s="1" t="s">
        <v>4083</v>
      </c>
      <c r="B1494" s="1" t="s">
        <v>4084</v>
      </c>
      <c r="C1494" s="1" t="s">
        <v>34</v>
      </c>
      <c r="D1494" s="1" t="s">
        <v>82</v>
      </c>
      <c r="E1494" s="1" t="n">
        <v>10635</v>
      </c>
      <c r="F1494" s="1" t="n">
        <f aca="false">D1494-C1494</f>
        <v>2</v>
      </c>
      <c r="G1494" s="22" t="n">
        <v>3853.5</v>
      </c>
      <c r="H1494" s="1" t="n">
        <f aca="false">G1494*F1494</f>
        <v>7707</v>
      </c>
      <c r="I1494" s="13" t="s">
        <v>4085</v>
      </c>
      <c r="J1494" s="14" t="n">
        <v>7707</v>
      </c>
      <c r="K1494" s="1" t="n">
        <f aca="false">H1494-J1494</f>
        <v>0</v>
      </c>
      <c r="L1494" s="0"/>
    </row>
    <row r="1495" customFormat="false" ht="30.8" hidden="false" customHeight="false" outlineLevel="0" collapsed="false">
      <c r="A1495" s="22" t="s">
        <v>4086</v>
      </c>
      <c r="B1495" s="22" t="s">
        <v>4087</v>
      </c>
      <c r="C1495" s="22" t="s">
        <v>51</v>
      </c>
      <c r="D1495" s="22" t="s">
        <v>14</v>
      </c>
      <c r="E1495" s="22" t="n">
        <v>13807.5</v>
      </c>
      <c r="F1495" s="22" t="n">
        <f aca="false">D1495-C1495</f>
        <v>2</v>
      </c>
      <c r="G1495" s="22" t="n">
        <v>3853.5</v>
      </c>
      <c r="H1495" s="22" t="n">
        <f aca="false">G1495*F1495</f>
        <v>7707</v>
      </c>
      <c r="I1495" s="13" t="s">
        <v>4088</v>
      </c>
      <c r="J1495" s="14" t="n">
        <v>7707</v>
      </c>
      <c r="K1495" s="1" t="n">
        <f aca="false">H1495-J1495</f>
        <v>0</v>
      </c>
      <c r="L1495" s="0"/>
    </row>
    <row r="1496" customFormat="false" ht="30.8" hidden="false" customHeight="false" outlineLevel="0" collapsed="false">
      <c r="A1496" s="1" t="s">
        <v>4089</v>
      </c>
      <c r="B1496" s="1" t="s">
        <v>4090</v>
      </c>
      <c r="C1496" s="1" t="s">
        <v>67</v>
      </c>
      <c r="D1496" s="1" t="s">
        <v>39</v>
      </c>
      <c r="E1496" s="1" t="n">
        <v>11185</v>
      </c>
      <c r="F1496" s="1" t="n">
        <f aca="false">D1496-C1496</f>
        <v>2</v>
      </c>
      <c r="G1496" s="22" t="n">
        <v>3853.5</v>
      </c>
      <c r="H1496" s="1" t="n">
        <f aca="false">G1496*F1496</f>
        <v>7707</v>
      </c>
      <c r="I1496" s="13" t="s">
        <v>4091</v>
      </c>
      <c r="J1496" s="14" t="n">
        <v>7707</v>
      </c>
      <c r="K1496" s="1" t="n">
        <f aca="false">H1496-J1496</f>
        <v>0</v>
      </c>
      <c r="L1496" s="0"/>
    </row>
    <row r="1497" customFormat="false" ht="30.8" hidden="false" customHeight="false" outlineLevel="0" collapsed="false">
      <c r="A1497" s="22" t="s">
        <v>4092</v>
      </c>
      <c r="B1497" s="22" t="s">
        <v>4093</v>
      </c>
      <c r="C1497" s="22" t="s">
        <v>75</v>
      </c>
      <c r="D1497" s="22" t="s">
        <v>19</v>
      </c>
      <c r="E1497" s="22" t="n">
        <v>9865</v>
      </c>
      <c r="F1497" s="22" t="n">
        <f aca="false">D1497-C1497</f>
        <v>2</v>
      </c>
      <c r="G1497" s="22" t="n">
        <v>3853.5</v>
      </c>
      <c r="H1497" s="22" t="n">
        <f aca="false">G1497*F1497</f>
        <v>7707</v>
      </c>
      <c r="I1497" s="13" t="s">
        <v>4094</v>
      </c>
      <c r="J1497" s="14" t="n">
        <v>7707</v>
      </c>
      <c r="K1497" s="1" t="n">
        <f aca="false">H1497-J1497</f>
        <v>0</v>
      </c>
      <c r="L1497" s="0"/>
    </row>
    <row r="1498" s="34" customFormat="true" ht="30.8" hidden="false" customHeight="false" outlineLevel="0" collapsed="false">
      <c r="A1498" s="1" t="s">
        <v>4095</v>
      </c>
      <c r="B1498" s="1" t="s">
        <v>4096</v>
      </c>
      <c r="C1498" s="1" t="s">
        <v>67</v>
      </c>
      <c r="D1498" s="1" t="s">
        <v>39</v>
      </c>
      <c r="E1498" s="1" t="n">
        <v>11545</v>
      </c>
      <c r="F1498" s="1" t="n">
        <f aca="false">D1498-C1498</f>
        <v>2</v>
      </c>
      <c r="G1498" s="22" t="n">
        <v>4693.5</v>
      </c>
      <c r="H1498" s="1" t="n">
        <f aca="false">G1498*F1498</f>
        <v>9387</v>
      </c>
      <c r="I1498" s="13" t="s">
        <v>4097</v>
      </c>
      <c r="J1498" s="14" t="n">
        <v>9387</v>
      </c>
      <c r="K1498" s="1" t="n">
        <f aca="false">H1498-J1498</f>
        <v>0</v>
      </c>
      <c r="L1498" s="1"/>
      <c r="M1498" s="0"/>
      <c r="N1498" s="0"/>
      <c r="O1498" s="0"/>
      <c r="P1498" s="0"/>
      <c r="Q1498" s="0"/>
      <c r="R1498" s="0"/>
      <c r="S1498" s="0"/>
      <c r="T1498" s="0"/>
      <c r="U1498" s="0"/>
      <c r="V1498" s="0"/>
      <c r="AMI1498" s="0"/>
      <c r="AMJ1498" s="0"/>
    </row>
    <row r="1499" s="12" customFormat="true" ht="29.85" hidden="false" customHeight="false" outlineLevel="0" collapsed="false">
      <c r="A1499" s="19" t="s">
        <v>4098</v>
      </c>
      <c r="B1499" s="11" t="s">
        <v>4099</v>
      </c>
      <c r="C1499" s="11" t="s">
        <v>4100</v>
      </c>
      <c r="D1499" s="11" t="s">
        <v>28</v>
      </c>
      <c r="E1499" s="11" t="n">
        <v>73907</v>
      </c>
      <c r="F1499" s="11" t="n">
        <v>1</v>
      </c>
      <c r="G1499" s="8" t="n">
        <v>3853.5</v>
      </c>
      <c r="H1499" s="11" t="n">
        <f aca="false">(G1499*F1499)*2</f>
        <v>7707</v>
      </c>
      <c r="I1499" s="9" t="s">
        <v>4101</v>
      </c>
      <c r="J1499" s="10" t="n">
        <v>3853.5</v>
      </c>
      <c r="K1499" s="11" t="n">
        <f aca="false">H1499+H1500-J1499-J1500-J1501-J1502</f>
        <v>0</v>
      </c>
      <c r="L1499" s="11"/>
    </row>
    <row r="1500" s="12" customFormat="true" ht="29.85" hidden="false" customHeight="false" outlineLevel="0" collapsed="false">
      <c r="A1500" s="19"/>
      <c r="B1500" s="11"/>
      <c r="C1500" s="11"/>
      <c r="D1500" s="11"/>
      <c r="E1500" s="11"/>
      <c r="F1500" s="11" t="n">
        <v>8</v>
      </c>
      <c r="G1500" s="8" t="n">
        <v>5000</v>
      </c>
      <c r="H1500" s="11" t="n">
        <f aca="false">(G1500*F1500)*2</f>
        <v>80000</v>
      </c>
      <c r="I1500" s="9" t="s">
        <v>4102</v>
      </c>
      <c r="J1500" s="10" t="n">
        <v>40000</v>
      </c>
      <c r="K1500" s="11" t="n">
        <v>0</v>
      </c>
      <c r="L1500" s="11"/>
    </row>
    <row r="1501" customFormat="false" ht="29.85" hidden="false" customHeight="false" outlineLevel="0" collapsed="false">
      <c r="A1501" s="19"/>
      <c r="B1501" s="11"/>
      <c r="C1501" s="11"/>
      <c r="D1501" s="11"/>
      <c r="E1501" s="11"/>
      <c r="F1501" s="11"/>
      <c r="G1501" s="8"/>
      <c r="H1501" s="11"/>
      <c r="I1501" s="20" t="s">
        <v>4103</v>
      </c>
      <c r="J1501" s="21" t="n">
        <v>3853.5</v>
      </c>
      <c r="K1501" s="11" t="n">
        <v>0</v>
      </c>
      <c r="L1501" s="11"/>
    </row>
    <row r="1502" customFormat="false" ht="29.85" hidden="false" customHeight="false" outlineLevel="0" collapsed="false">
      <c r="A1502" s="19"/>
      <c r="B1502" s="11"/>
      <c r="C1502" s="11"/>
      <c r="D1502" s="11"/>
      <c r="E1502" s="11"/>
      <c r="F1502" s="11"/>
      <c r="G1502" s="8"/>
      <c r="H1502" s="11"/>
      <c r="I1502" s="20" t="s">
        <v>4104</v>
      </c>
      <c r="J1502" s="21" t="n">
        <v>40000</v>
      </c>
      <c r="K1502" s="11" t="n">
        <v>0</v>
      </c>
      <c r="L1502" s="11"/>
    </row>
    <row r="1503" customFormat="false" ht="30.8" hidden="false" customHeight="false" outlineLevel="0" collapsed="false">
      <c r="A1503" s="1" t="s">
        <v>4105</v>
      </c>
      <c r="B1503" s="1" t="s">
        <v>4106</v>
      </c>
      <c r="C1503" s="1" t="s">
        <v>43</v>
      </c>
      <c r="D1503" s="1" t="s">
        <v>29</v>
      </c>
      <c r="E1503" s="1" t="n">
        <v>27615</v>
      </c>
      <c r="F1503" s="1" t="n">
        <f aca="false">D1503-C1503</f>
        <v>4</v>
      </c>
      <c r="G1503" s="22" t="n">
        <v>3853.5</v>
      </c>
      <c r="H1503" s="1" t="n">
        <f aca="false">G1503*F1503</f>
        <v>15414</v>
      </c>
      <c r="I1503" s="13" t="s">
        <v>4107</v>
      </c>
      <c r="J1503" s="14" t="n">
        <v>15414</v>
      </c>
      <c r="K1503" s="1" t="n">
        <f aca="false">H1503-J1503</f>
        <v>0</v>
      </c>
      <c r="L1503" s="0"/>
    </row>
    <row r="1504" customFormat="false" ht="30.8" hidden="false" customHeight="false" outlineLevel="0" collapsed="false">
      <c r="A1504" s="1" t="s">
        <v>4108</v>
      </c>
      <c r="B1504" s="1" t="s">
        <v>4109</v>
      </c>
      <c r="C1504" s="1" t="s">
        <v>150</v>
      </c>
      <c r="D1504" s="1" t="s">
        <v>59</v>
      </c>
      <c r="E1504" s="1" t="n">
        <v>20711.25</v>
      </c>
      <c r="F1504" s="1" t="n">
        <f aca="false">D1504-C1504</f>
        <v>3</v>
      </c>
      <c r="G1504" s="22" t="n">
        <v>3853.5</v>
      </c>
      <c r="H1504" s="1" t="n">
        <f aca="false">G1504*F1504</f>
        <v>11560.5</v>
      </c>
      <c r="I1504" s="13" t="s">
        <v>4110</v>
      </c>
      <c r="J1504" s="14" t="n">
        <v>11560.5</v>
      </c>
      <c r="K1504" s="1" t="n">
        <f aca="false">H1504-J1504</f>
        <v>0</v>
      </c>
      <c r="L1504" s="0"/>
    </row>
    <row r="1505" customFormat="false" ht="30.8" hidden="false" customHeight="false" outlineLevel="0" collapsed="false">
      <c r="A1505" s="1" t="s">
        <v>4111</v>
      </c>
      <c r="B1505" s="1" t="s">
        <v>4112</v>
      </c>
      <c r="C1505" s="1" t="s">
        <v>82</v>
      </c>
      <c r="D1505" s="1" t="s">
        <v>86</v>
      </c>
      <c r="E1505" s="1" t="n">
        <v>42752.5</v>
      </c>
      <c r="F1505" s="1" t="n">
        <f aca="false">D1505-C1505</f>
        <v>7</v>
      </c>
      <c r="G1505" s="22" t="n">
        <v>3853.5</v>
      </c>
      <c r="H1505" s="1" t="n">
        <f aca="false">G1505*F1505</f>
        <v>26974.5</v>
      </c>
      <c r="I1505" s="13" t="s">
        <v>4113</v>
      </c>
      <c r="J1505" s="14" t="n">
        <v>26974.5</v>
      </c>
      <c r="K1505" s="1" t="n">
        <f aca="false">H1505-J1505</f>
        <v>0</v>
      </c>
      <c r="L1505" s="0"/>
    </row>
    <row r="1506" customFormat="false" ht="30.8" hidden="false" customHeight="false" outlineLevel="0" collapsed="false">
      <c r="A1506" s="1" t="s">
        <v>4114</v>
      </c>
      <c r="B1506" s="1" t="s">
        <v>4115</v>
      </c>
      <c r="C1506" s="1" t="s">
        <v>67</v>
      </c>
      <c r="D1506" s="1" t="s">
        <v>39</v>
      </c>
      <c r="E1506" s="1" t="n">
        <v>9865</v>
      </c>
      <c r="F1506" s="1" t="n">
        <f aca="false">D1506-C1506</f>
        <v>2</v>
      </c>
      <c r="G1506" s="22" t="n">
        <v>3853.5</v>
      </c>
      <c r="H1506" s="1" t="n">
        <f aca="false">G1506*F1506</f>
        <v>7707</v>
      </c>
      <c r="I1506" s="13" t="s">
        <v>4116</v>
      </c>
      <c r="J1506" s="14" t="n">
        <v>7707</v>
      </c>
      <c r="K1506" s="1" t="n">
        <f aca="false">H1506-J1506</f>
        <v>0</v>
      </c>
      <c r="L1506" s="0"/>
    </row>
    <row r="1507" customFormat="false" ht="30.8" hidden="false" customHeight="false" outlineLevel="0" collapsed="false">
      <c r="A1507" s="1" t="s">
        <v>4117</v>
      </c>
      <c r="B1507" s="1" t="s">
        <v>4118</v>
      </c>
      <c r="C1507" s="1" t="s">
        <v>67</v>
      </c>
      <c r="D1507" s="1" t="s">
        <v>39</v>
      </c>
      <c r="E1507" s="1" t="n">
        <v>12215</v>
      </c>
      <c r="F1507" s="1" t="n">
        <f aca="false">D1507-C1507</f>
        <v>2</v>
      </c>
      <c r="G1507" s="22" t="n">
        <v>3853.5</v>
      </c>
      <c r="H1507" s="1" t="n">
        <f aca="false">G1507*F1507</f>
        <v>7707</v>
      </c>
      <c r="I1507" s="13" t="s">
        <v>4119</v>
      </c>
      <c r="J1507" s="14" t="n">
        <v>7707</v>
      </c>
      <c r="K1507" s="1" t="n">
        <f aca="false">H1507-J1507</f>
        <v>0</v>
      </c>
      <c r="L1507" s="0"/>
    </row>
    <row r="1508" customFormat="false" ht="30.8" hidden="false" customHeight="false" outlineLevel="0" collapsed="false">
      <c r="A1508" s="1" t="s">
        <v>4120</v>
      </c>
      <c r="B1508" s="1" t="s">
        <v>4118</v>
      </c>
      <c r="C1508" s="1" t="s">
        <v>39</v>
      </c>
      <c r="D1508" s="1" t="s">
        <v>13</v>
      </c>
      <c r="E1508" s="1" t="n">
        <v>4932.5</v>
      </c>
      <c r="F1508" s="1" t="n">
        <f aca="false">D1508-C1508</f>
        <v>1</v>
      </c>
      <c r="G1508" s="22" t="n">
        <v>3853.5</v>
      </c>
      <c r="H1508" s="1" t="n">
        <f aca="false">G1508*F1508</f>
        <v>3853.5</v>
      </c>
      <c r="I1508" s="13" t="s">
        <v>4121</v>
      </c>
      <c r="J1508" s="14" t="n">
        <v>3853.5</v>
      </c>
      <c r="K1508" s="1" t="n">
        <f aca="false">H1508-J1508</f>
        <v>0</v>
      </c>
      <c r="L1508" s="0"/>
    </row>
    <row r="1509" customFormat="false" ht="30.8" hidden="false" customHeight="false" outlineLevel="0" collapsed="false">
      <c r="A1509" s="22" t="s">
        <v>4122</v>
      </c>
      <c r="B1509" s="22" t="s">
        <v>4123</v>
      </c>
      <c r="C1509" s="22" t="s">
        <v>43</v>
      </c>
      <c r="D1509" s="22" t="s">
        <v>28</v>
      </c>
      <c r="E1509" s="22" t="n">
        <v>4932.5</v>
      </c>
      <c r="F1509" s="22" t="n">
        <f aca="false">D1509-C1509</f>
        <v>1</v>
      </c>
      <c r="G1509" s="22" t="n">
        <v>3853.5</v>
      </c>
      <c r="H1509" s="22" t="n">
        <f aca="false">G1509*F1509</f>
        <v>3853.5</v>
      </c>
      <c r="I1509" s="13" t="s">
        <v>4124</v>
      </c>
      <c r="J1509" s="14" t="n">
        <v>3853.5</v>
      </c>
      <c r="K1509" s="1" t="n">
        <f aca="false">H1509-J1509</f>
        <v>0</v>
      </c>
      <c r="L1509" s="0"/>
    </row>
    <row r="1510" customFormat="false" ht="30.8" hidden="false" customHeight="false" outlineLevel="0" collapsed="false">
      <c r="A1510" s="1" t="s">
        <v>4125</v>
      </c>
      <c r="B1510" s="1" t="s">
        <v>4126</v>
      </c>
      <c r="C1510" s="1" t="s">
        <v>180</v>
      </c>
      <c r="D1510" s="1" t="s">
        <v>58</v>
      </c>
      <c r="E1510" s="1" t="n">
        <v>23100</v>
      </c>
      <c r="F1510" s="1" t="n">
        <f aca="false">D1510-C1510</f>
        <v>3</v>
      </c>
      <c r="G1510" s="22" t="n">
        <v>3853.5</v>
      </c>
      <c r="H1510" s="1" t="n">
        <f aca="false">G1510*F1510</f>
        <v>11560.5</v>
      </c>
      <c r="I1510" s="13" t="s">
        <v>4127</v>
      </c>
      <c r="J1510" s="14" t="n">
        <v>11560.5</v>
      </c>
      <c r="K1510" s="1" t="n">
        <f aca="false">H1510-J1510</f>
        <v>0</v>
      </c>
      <c r="L1510" s="0"/>
    </row>
    <row r="1511" customFormat="false" ht="30.8" hidden="false" customHeight="false" outlineLevel="0" collapsed="false">
      <c r="A1511" s="1" t="s">
        <v>4128</v>
      </c>
      <c r="B1511" s="1" t="s">
        <v>4129</v>
      </c>
      <c r="C1511" s="1" t="s">
        <v>43</v>
      </c>
      <c r="D1511" s="1" t="s">
        <v>142</v>
      </c>
      <c r="E1511" s="1" t="n">
        <v>20028.75</v>
      </c>
      <c r="F1511" s="1" t="n">
        <f aca="false">D1511-C1511</f>
        <v>3</v>
      </c>
      <c r="G1511" s="22" t="n">
        <v>3853.5</v>
      </c>
      <c r="H1511" s="1" t="n">
        <f aca="false">G1511*F1511</f>
        <v>11560.5</v>
      </c>
      <c r="I1511" s="13" t="s">
        <v>4130</v>
      </c>
      <c r="J1511" s="14" t="n">
        <v>11560.5</v>
      </c>
      <c r="K1511" s="1" t="n">
        <f aca="false">H1511-J1511</f>
        <v>0</v>
      </c>
      <c r="L1511" s="0"/>
    </row>
    <row r="1512" customFormat="false" ht="30.8" hidden="false" customHeight="false" outlineLevel="0" collapsed="false">
      <c r="A1512" s="1" t="s">
        <v>4131</v>
      </c>
      <c r="B1512" s="1" t="s">
        <v>4132</v>
      </c>
      <c r="C1512" s="1" t="s">
        <v>232</v>
      </c>
      <c r="D1512" s="1" t="s">
        <v>59</v>
      </c>
      <c r="E1512" s="1" t="n">
        <v>7282.5</v>
      </c>
      <c r="F1512" s="1" t="n">
        <f aca="false">D1512-C1512</f>
        <v>1</v>
      </c>
      <c r="G1512" s="22" t="n">
        <v>3853.5</v>
      </c>
      <c r="H1512" s="1" t="n">
        <f aca="false">G1512*F1512</f>
        <v>3853.5</v>
      </c>
      <c r="I1512" s="13" t="s">
        <v>4133</v>
      </c>
      <c r="J1512" s="14" t="n">
        <v>3853.5</v>
      </c>
      <c r="K1512" s="1" t="n">
        <f aca="false">H1512-J1512</f>
        <v>0</v>
      </c>
      <c r="L1512" s="0"/>
    </row>
    <row r="1513" s="12" customFormat="true" ht="29.85" hidden="false" customHeight="false" outlineLevel="0" collapsed="false">
      <c r="A1513" s="19" t="s">
        <v>4134</v>
      </c>
      <c r="B1513" s="11" t="s">
        <v>4135</v>
      </c>
      <c r="C1513" s="11" t="s">
        <v>43</v>
      </c>
      <c r="D1513" s="11" t="s">
        <v>29</v>
      </c>
      <c r="E1513" s="11" t="n">
        <v>52860</v>
      </c>
      <c r="F1513" s="11" t="n">
        <f aca="false">D1513-C1513</f>
        <v>4</v>
      </c>
      <c r="G1513" s="8" t="n">
        <v>3670</v>
      </c>
      <c r="H1513" s="11" t="n">
        <f aca="false">(G1513*F1513)*2</f>
        <v>29360</v>
      </c>
      <c r="I1513" s="9" t="s">
        <v>4136</v>
      </c>
      <c r="J1513" s="10" t="n">
        <v>14680</v>
      </c>
      <c r="K1513" s="11" t="n">
        <f aca="false">H1513-J1513-J1514</f>
        <v>0</v>
      </c>
      <c r="L1513" s="11"/>
    </row>
    <row r="1514" s="12" customFormat="true" ht="29.85" hidden="false" customHeight="false" outlineLevel="0" collapsed="false">
      <c r="A1514" s="19"/>
      <c r="B1514" s="11"/>
      <c r="C1514" s="11"/>
      <c r="D1514" s="11"/>
      <c r="E1514" s="11"/>
      <c r="F1514" s="11"/>
      <c r="G1514" s="8"/>
      <c r="H1514" s="11"/>
      <c r="I1514" s="9" t="s">
        <v>4137</v>
      </c>
      <c r="J1514" s="10" t="n">
        <v>14680</v>
      </c>
      <c r="K1514" s="11" t="n">
        <v>0</v>
      </c>
      <c r="L1514" s="11"/>
    </row>
    <row r="1515" customFormat="false" ht="30.8" hidden="false" customHeight="false" outlineLevel="0" collapsed="false">
      <c r="A1515" s="1" t="s">
        <v>4138</v>
      </c>
      <c r="B1515" s="1" t="s">
        <v>4139</v>
      </c>
      <c r="C1515" s="1" t="s">
        <v>47</v>
      </c>
      <c r="D1515" s="1" t="s">
        <v>63</v>
      </c>
      <c r="E1515" s="1" t="n">
        <v>14910</v>
      </c>
      <c r="F1515" s="1" t="n">
        <f aca="false">D1515-C1515</f>
        <v>3</v>
      </c>
      <c r="G1515" s="22" t="n">
        <v>3853.5</v>
      </c>
      <c r="H1515" s="1" t="n">
        <f aca="false">G1515*F1515</f>
        <v>11560.5</v>
      </c>
      <c r="I1515" s="13" t="s">
        <v>4140</v>
      </c>
      <c r="J1515" s="14" t="n">
        <v>11560.5</v>
      </c>
      <c r="K1515" s="1" t="n">
        <f aca="false">H1515-J1515</f>
        <v>0</v>
      </c>
      <c r="L1515" s="0"/>
    </row>
    <row r="1516" s="12" customFormat="true" ht="29.85" hidden="false" customHeight="false" outlineLevel="0" collapsed="false">
      <c r="A1516" s="19" t="s">
        <v>4141</v>
      </c>
      <c r="B1516" s="11" t="s">
        <v>4142</v>
      </c>
      <c r="C1516" s="11" t="s">
        <v>1756</v>
      </c>
      <c r="D1516" s="11" t="s">
        <v>47</v>
      </c>
      <c r="E1516" s="11" t="n">
        <v>38690</v>
      </c>
      <c r="F1516" s="11" t="n">
        <v>2</v>
      </c>
      <c r="G1516" s="8" t="n">
        <v>4470</v>
      </c>
      <c r="H1516" s="11" t="n">
        <f aca="false">G1516*F1516</f>
        <v>8940</v>
      </c>
      <c r="I1516" s="9" t="s">
        <v>4143</v>
      </c>
      <c r="J1516" s="10" t="n">
        <v>8940</v>
      </c>
      <c r="K1516" s="11" t="n">
        <f aca="false">H1516+H1517-J1516-J1517</f>
        <v>0</v>
      </c>
      <c r="L1516" s="11"/>
    </row>
    <row r="1517" customFormat="false" ht="29.85" hidden="false" customHeight="false" outlineLevel="0" collapsed="false">
      <c r="A1517" s="19"/>
      <c r="B1517" s="11"/>
      <c r="C1517" s="11"/>
      <c r="D1517" s="11"/>
      <c r="E1517" s="11"/>
      <c r="F1517" s="11" t="n">
        <v>5</v>
      </c>
      <c r="G1517" s="8" t="n">
        <v>6000</v>
      </c>
      <c r="H1517" s="11" t="n">
        <f aca="false">(G1517*F1517)+600*5</f>
        <v>33000</v>
      </c>
      <c r="I1517" s="83" t="s">
        <v>4144</v>
      </c>
      <c r="J1517" s="10" t="n">
        <v>33000</v>
      </c>
      <c r="K1517" s="11" t="n">
        <v>0</v>
      </c>
      <c r="L1517" s="11"/>
    </row>
    <row r="1518" customFormat="false" ht="30.8" hidden="false" customHeight="false" outlineLevel="0" collapsed="false">
      <c r="A1518" s="1" t="s">
        <v>4145</v>
      </c>
      <c r="B1518" s="1" t="s">
        <v>4146</v>
      </c>
      <c r="C1518" s="1" t="s">
        <v>82</v>
      </c>
      <c r="D1518" s="1" t="s">
        <v>207</v>
      </c>
      <c r="E1518" s="1" t="n">
        <v>76410</v>
      </c>
      <c r="F1518" s="1" t="n">
        <f aca="false">D1518-C1518</f>
        <v>9</v>
      </c>
      <c r="G1518" s="22" t="n">
        <v>3853.5</v>
      </c>
      <c r="H1518" s="1" t="n">
        <f aca="false">G1518*F1518</f>
        <v>34681.5</v>
      </c>
      <c r="I1518" s="13" t="s">
        <v>4147</v>
      </c>
      <c r="J1518" s="14" t="n">
        <v>34681.5</v>
      </c>
      <c r="K1518" s="1" t="n">
        <f aca="false">H1518-J1518</f>
        <v>0</v>
      </c>
      <c r="L1518" s="0"/>
    </row>
    <row r="1519" customFormat="false" ht="30.8" hidden="false" customHeight="false" outlineLevel="0" collapsed="false">
      <c r="A1519" s="1" t="s">
        <v>4148</v>
      </c>
      <c r="B1519" s="1" t="s">
        <v>4149</v>
      </c>
      <c r="C1519" s="1" t="s">
        <v>20</v>
      </c>
      <c r="D1519" s="1" t="s">
        <v>150</v>
      </c>
      <c r="E1519" s="1" t="n">
        <v>14797.5</v>
      </c>
      <c r="F1519" s="1" t="n">
        <f aca="false">D1519-C1519</f>
        <v>3</v>
      </c>
      <c r="G1519" s="22" t="n">
        <v>3853.5</v>
      </c>
      <c r="H1519" s="1" t="n">
        <f aca="false">G1519*F1519</f>
        <v>11560.5</v>
      </c>
      <c r="I1519" s="13" t="s">
        <v>4150</v>
      </c>
      <c r="J1519" s="14" t="n">
        <v>11560.5</v>
      </c>
      <c r="K1519" s="1" t="n">
        <f aca="false">H1519-J1519</f>
        <v>0</v>
      </c>
      <c r="L1519" s="0"/>
    </row>
    <row r="1520" customFormat="false" ht="30.8" hidden="false" customHeight="false" outlineLevel="0" collapsed="false">
      <c r="A1520" s="1" t="s">
        <v>4151</v>
      </c>
      <c r="B1520" s="1" t="s">
        <v>4152</v>
      </c>
      <c r="C1520" s="1" t="s">
        <v>51</v>
      </c>
      <c r="D1520" s="1" t="s">
        <v>14</v>
      </c>
      <c r="E1520" s="1" t="n">
        <v>15487.5</v>
      </c>
      <c r="F1520" s="1" t="n">
        <f aca="false">D1520-C1520</f>
        <v>2</v>
      </c>
      <c r="G1520" s="22" t="n">
        <v>4693.5</v>
      </c>
      <c r="H1520" s="1" t="n">
        <f aca="false">G1520*F1520</f>
        <v>9387</v>
      </c>
      <c r="I1520" s="13" t="s">
        <v>4153</v>
      </c>
      <c r="J1520" s="14" t="n">
        <v>9387</v>
      </c>
      <c r="K1520" s="1" t="n">
        <f aca="false">H1520-J1520</f>
        <v>0</v>
      </c>
      <c r="L1520" s="0"/>
    </row>
    <row r="1521" customFormat="false" ht="30.8" hidden="false" customHeight="false" outlineLevel="0" collapsed="false">
      <c r="A1521" s="1" t="s">
        <v>4154</v>
      </c>
      <c r="B1521" s="1" t="s">
        <v>4155</v>
      </c>
      <c r="C1521" s="1" t="s">
        <v>43</v>
      </c>
      <c r="D1521" s="1" t="s">
        <v>28</v>
      </c>
      <c r="E1521" s="1" t="n">
        <v>4932.5</v>
      </c>
      <c r="F1521" s="1" t="n">
        <f aca="false">D1521-C1521</f>
        <v>1</v>
      </c>
      <c r="G1521" s="22" t="n">
        <v>3853.5</v>
      </c>
      <c r="H1521" s="1" t="n">
        <f aca="false">G1521*F1521</f>
        <v>3853.5</v>
      </c>
      <c r="I1521" s="13" t="s">
        <v>4156</v>
      </c>
      <c r="J1521" s="14" t="n">
        <v>3853.5</v>
      </c>
      <c r="K1521" s="1" t="n">
        <f aca="false">H1521-J1521</f>
        <v>0</v>
      </c>
      <c r="L1521" s="0"/>
    </row>
    <row r="1522" customFormat="false" ht="30.8" hidden="false" customHeight="false" outlineLevel="0" collapsed="false">
      <c r="A1522" s="1" t="s">
        <v>4157</v>
      </c>
      <c r="B1522" s="1" t="s">
        <v>4158</v>
      </c>
      <c r="C1522" s="1" t="s">
        <v>51</v>
      </c>
      <c r="D1522" s="1" t="s">
        <v>14</v>
      </c>
      <c r="E1522" s="1" t="n">
        <v>9865</v>
      </c>
      <c r="F1522" s="1" t="n">
        <f aca="false">D1522-C1522</f>
        <v>2</v>
      </c>
      <c r="G1522" s="22" t="n">
        <v>3853.5</v>
      </c>
      <c r="H1522" s="1" t="n">
        <f aca="false">G1522*F1522</f>
        <v>7707</v>
      </c>
      <c r="I1522" s="13" t="s">
        <v>4159</v>
      </c>
      <c r="J1522" s="14" t="n">
        <v>7707</v>
      </c>
      <c r="K1522" s="1" t="n">
        <f aca="false">H1522-J1522</f>
        <v>0</v>
      </c>
      <c r="L1522" s="0"/>
    </row>
    <row r="1523" s="12" customFormat="true" ht="29.85" hidden="false" customHeight="false" outlineLevel="0" collapsed="false">
      <c r="A1523" s="19" t="s">
        <v>4160</v>
      </c>
      <c r="B1523" s="11" t="s">
        <v>4161</v>
      </c>
      <c r="C1523" s="11" t="s">
        <v>39</v>
      </c>
      <c r="D1523" s="11" t="s">
        <v>51</v>
      </c>
      <c r="E1523" s="11" t="n">
        <v>49325</v>
      </c>
      <c r="F1523" s="11" t="n">
        <f aca="false">D1523-C1523</f>
        <v>5</v>
      </c>
      <c r="G1523" s="8" t="n">
        <v>3853.5</v>
      </c>
      <c r="H1523" s="11" t="n">
        <f aca="false">(G1523*F1523)*2</f>
        <v>38535</v>
      </c>
      <c r="I1523" s="9" t="s">
        <v>4162</v>
      </c>
      <c r="J1523" s="10" t="n">
        <v>19267.5</v>
      </c>
      <c r="K1523" s="11" t="n">
        <f aca="false">H1523-J1523-J1524</f>
        <v>0</v>
      </c>
      <c r="L1523" s="11"/>
    </row>
    <row r="1524" s="12" customFormat="true" ht="29.85" hidden="false" customHeight="false" outlineLevel="0" collapsed="false">
      <c r="A1524" s="19"/>
      <c r="B1524" s="11"/>
      <c r="C1524" s="11"/>
      <c r="D1524" s="11"/>
      <c r="E1524" s="11"/>
      <c r="F1524" s="11"/>
      <c r="G1524" s="8"/>
      <c r="H1524" s="11"/>
      <c r="I1524" s="9" t="s">
        <v>4163</v>
      </c>
      <c r="J1524" s="10" t="n">
        <v>19267.5</v>
      </c>
      <c r="K1524" s="11" t="n">
        <v>0</v>
      </c>
      <c r="L1524" s="11"/>
    </row>
    <row r="1525" s="12" customFormat="true" ht="29.85" hidden="false" customHeight="false" outlineLevel="0" collapsed="false">
      <c r="A1525" s="19" t="s">
        <v>4164</v>
      </c>
      <c r="B1525" s="11" t="s">
        <v>4165</v>
      </c>
      <c r="C1525" s="11" t="s">
        <v>14</v>
      </c>
      <c r="D1525" s="11" t="s">
        <v>180</v>
      </c>
      <c r="E1525" s="11" t="n">
        <v>19730</v>
      </c>
      <c r="F1525" s="11" t="n">
        <f aca="false">D1525-C1525</f>
        <v>2</v>
      </c>
      <c r="G1525" s="8" t="n">
        <v>3853.5</v>
      </c>
      <c r="H1525" s="11" t="n">
        <f aca="false">(G1525*F1525)*2</f>
        <v>15414</v>
      </c>
      <c r="I1525" s="9" t="s">
        <v>4166</v>
      </c>
      <c r="J1525" s="10" t="n">
        <v>7707</v>
      </c>
      <c r="K1525" s="11" t="n">
        <f aca="false">H1525-J1525-J1526</f>
        <v>0</v>
      </c>
      <c r="L1525" s="11"/>
    </row>
    <row r="1526" s="12" customFormat="true" ht="29.85" hidden="false" customHeight="false" outlineLevel="0" collapsed="false">
      <c r="A1526" s="19"/>
      <c r="B1526" s="11"/>
      <c r="C1526" s="11"/>
      <c r="D1526" s="11"/>
      <c r="E1526" s="11"/>
      <c r="F1526" s="11"/>
      <c r="G1526" s="8"/>
      <c r="H1526" s="11"/>
      <c r="I1526" s="9" t="s">
        <v>4167</v>
      </c>
      <c r="J1526" s="10" t="n">
        <v>7707</v>
      </c>
      <c r="K1526" s="11" t="n">
        <v>0</v>
      </c>
      <c r="L1526" s="11"/>
    </row>
    <row r="1527" customFormat="false" ht="30.8" hidden="false" customHeight="false" outlineLevel="0" collapsed="false">
      <c r="A1527" s="1" t="s">
        <v>4168</v>
      </c>
      <c r="B1527" s="1" t="s">
        <v>4169</v>
      </c>
      <c r="C1527" s="1" t="s">
        <v>34</v>
      </c>
      <c r="D1527" s="1" t="s">
        <v>93</v>
      </c>
      <c r="E1527" s="1" t="n">
        <v>16822.5</v>
      </c>
      <c r="F1527" s="1" t="n">
        <f aca="false">D1527-C1527</f>
        <v>3</v>
      </c>
      <c r="G1527" s="22" t="n">
        <v>4693.5</v>
      </c>
      <c r="H1527" s="1" t="n">
        <f aca="false">G1527*F1527</f>
        <v>14080.5</v>
      </c>
      <c r="I1527" s="13" t="s">
        <v>4170</v>
      </c>
      <c r="J1527" s="14" t="n">
        <v>14080.5</v>
      </c>
      <c r="K1527" s="1" t="n">
        <f aca="false">H1527-J1527</f>
        <v>0</v>
      </c>
      <c r="L1527" s="0"/>
    </row>
    <row r="1528" customFormat="false" ht="30.8" hidden="false" customHeight="false" outlineLevel="0" collapsed="false">
      <c r="A1528" s="1" t="s">
        <v>4171</v>
      </c>
      <c r="B1528" s="1" t="s">
        <v>4172</v>
      </c>
      <c r="C1528" s="1" t="s">
        <v>43</v>
      </c>
      <c r="D1528" s="1" t="s">
        <v>142</v>
      </c>
      <c r="E1528" s="1" t="n">
        <v>15622.5</v>
      </c>
      <c r="F1528" s="1" t="n">
        <f aca="false">D1528-C1528</f>
        <v>3</v>
      </c>
      <c r="G1528" s="22" t="n">
        <v>3853.5</v>
      </c>
      <c r="H1528" s="1" t="n">
        <f aca="false">G1528*F1528</f>
        <v>11560.5</v>
      </c>
      <c r="I1528" s="13" t="s">
        <v>4173</v>
      </c>
      <c r="J1528" s="14" t="n">
        <v>11560.5</v>
      </c>
      <c r="K1528" s="1" t="n">
        <f aca="false">H1528-J1528</f>
        <v>0</v>
      </c>
      <c r="L1528" s="0"/>
    </row>
    <row r="1529" s="12" customFormat="true" ht="29.85" hidden="false" customHeight="false" outlineLevel="0" collapsed="false">
      <c r="A1529" s="19" t="s">
        <v>4174</v>
      </c>
      <c r="B1529" s="11" t="s">
        <v>4175</v>
      </c>
      <c r="C1529" s="11" t="s">
        <v>67</v>
      </c>
      <c r="D1529" s="11" t="s">
        <v>39</v>
      </c>
      <c r="E1529" s="11" t="n">
        <v>19400</v>
      </c>
      <c r="F1529" s="11" t="n">
        <f aca="false">D1529-C1529</f>
        <v>2</v>
      </c>
      <c r="G1529" s="8" t="n">
        <v>3853.5</v>
      </c>
      <c r="H1529" s="11" t="n">
        <f aca="false">(G1529*F1529)*2</f>
        <v>15414</v>
      </c>
      <c r="I1529" s="9" t="s">
        <v>4176</v>
      </c>
      <c r="J1529" s="10" t="n">
        <v>7707</v>
      </c>
      <c r="K1529" s="11" t="n">
        <f aca="false">H1529-J1529-J1530</f>
        <v>0</v>
      </c>
      <c r="L1529" s="11"/>
    </row>
    <row r="1530" s="12" customFormat="true" ht="29.85" hidden="false" customHeight="false" outlineLevel="0" collapsed="false">
      <c r="A1530" s="19"/>
      <c r="B1530" s="11"/>
      <c r="C1530" s="11"/>
      <c r="D1530" s="11"/>
      <c r="E1530" s="11"/>
      <c r="F1530" s="11"/>
      <c r="G1530" s="8"/>
      <c r="H1530" s="11"/>
      <c r="I1530" s="9" t="s">
        <v>4177</v>
      </c>
      <c r="J1530" s="10" t="n">
        <v>7707</v>
      </c>
      <c r="K1530" s="11" t="n">
        <v>0</v>
      </c>
      <c r="L1530" s="11"/>
    </row>
    <row r="1531" customFormat="false" ht="30.8" hidden="false" customHeight="false" outlineLevel="0" collapsed="false">
      <c r="A1531" s="1" t="s">
        <v>4178</v>
      </c>
      <c r="B1531" s="1" t="s">
        <v>4179</v>
      </c>
      <c r="C1531" s="1" t="s">
        <v>82</v>
      </c>
      <c r="D1531" s="1" t="s">
        <v>35</v>
      </c>
      <c r="E1531" s="1" t="n">
        <v>24430</v>
      </c>
      <c r="F1531" s="1" t="n">
        <f aca="false">D1531-C1531</f>
        <v>4</v>
      </c>
      <c r="G1531" s="22" t="n">
        <v>3853.5</v>
      </c>
      <c r="H1531" s="1" t="n">
        <f aca="false">G1531*F1531</f>
        <v>15414</v>
      </c>
      <c r="I1531" s="13" t="s">
        <v>4180</v>
      </c>
      <c r="J1531" s="14" t="n">
        <v>15414</v>
      </c>
      <c r="K1531" s="1" t="n">
        <f aca="false">H1531-J1531</f>
        <v>0</v>
      </c>
      <c r="L1531" s="0"/>
    </row>
    <row r="1532" s="18" customFormat="true" ht="29.85" hidden="false" customHeight="false" outlineLevel="0" collapsed="false">
      <c r="A1532" s="64" t="s">
        <v>4181</v>
      </c>
      <c r="B1532" s="15" t="s">
        <v>4182</v>
      </c>
      <c r="C1532" s="15" t="s">
        <v>86</v>
      </c>
      <c r="D1532" s="15" t="s">
        <v>112</v>
      </c>
      <c r="E1532" s="15" t="n">
        <v>38000</v>
      </c>
      <c r="F1532" s="15" t="n">
        <f aca="false">D1532-C1532</f>
        <v>4</v>
      </c>
      <c r="G1532" s="15" t="n">
        <v>3670</v>
      </c>
      <c r="H1532" s="15" t="n">
        <f aca="false">(G1532*F1532)*2</f>
        <v>29360</v>
      </c>
      <c r="I1532" s="16" t="s">
        <v>4183</v>
      </c>
      <c r="J1532" s="17" t="n">
        <v>14680</v>
      </c>
      <c r="K1532" s="15" t="n">
        <f aca="false">H1532-J1532-J1533</f>
        <v>0</v>
      </c>
      <c r="L1532" s="15"/>
    </row>
    <row r="1533" s="18" customFormat="true" ht="29.85" hidden="false" customHeight="false" outlineLevel="0" collapsed="false">
      <c r="A1533" s="64"/>
      <c r="B1533" s="15"/>
      <c r="C1533" s="15"/>
      <c r="D1533" s="15"/>
      <c r="E1533" s="15"/>
      <c r="F1533" s="15"/>
      <c r="G1533" s="15"/>
      <c r="H1533" s="15"/>
      <c r="I1533" s="16" t="s">
        <v>4184</v>
      </c>
      <c r="J1533" s="17" t="n">
        <v>14680</v>
      </c>
      <c r="K1533" s="15" t="n">
        <v>0</v>
      </c>
      <c r="L1533" s="15"/>
    </row>
    <row r="1534" customFormat="false" ht="30.8" hidden="false" customHeight="false" outlineLevel="0" collapsed="false">
      <c r="A1534" s="22" t="s">
        <v>4185</v>
      </c>
      <c r="B1534" s="22" t="s">
        <v>4186</v>
      </c>
      <c r="C1534" s="22" t="s">
        <v>47</v>
      </c>
      <c r="D1534" s="22" t="s">
        <v>142</v>
      </c>
      <c r="E1534" s="22" t="n">
        <v>5317.5</v>
      </c>
      <c r="F1534" s="22" t="n">
        <f aca="false">D1534-C1534</f>
        <v>1</v>
      </c>
      <c r="G1534" s="22" t="n">
        <v>3853.5</v>
      </c>
      <c r="H1534" s="22" t="n">
        <f aca="false">G1534*F1534</f>
        <v>3853.5</v>
      </c>
      <c r="I1534" s="13" t="s">
        <v>4187</v>
      </c>
      <c r="J1534" s="14" t="n">
        <v>3853.5</v>
      </c>
      <c r="K1534" s="1" t="n">
        <f aca="false">H1534-J1534</f>
        <v>0</v>
      </c>
      <c r="L1534" s="0"/>
    </row>
    <row r="1535" customFormat="false" ht="30.8" hidden="false" customHeight="false" outlineLevel="0" collapsed="false">
      <c r="A1535" s="1" t="s">
        <v>4188</v>
      </c>
      <c r="B1535" s="1" t="s">
        <v>4189</v>
      </c>
      <c r="C1535" s="1" t="s">
        <v>133</v>
      </c>
      <c r="D1535" s="1" t="s">
        <v>146</v>
      </c>
      <c r="E1535" s="1" t="n">
        <v>46733.75</v>
      </c>
      <c r="F1535" s="1" t="n">
        <f aca="false">D1535-C1535</f>
        <v>7</v>
      </c>
      <c r="G1535" s="22" t="n">
        <v>3853.5</v>
      </c>
      <c r="H1535" s="1" t="n">
        <f aca="false">G1535*F1535</f>
        <v>26974.5</v>
      </c>
      <c r="I1535" s="13" t="s">
        <v>4190</v>
      </c>
      <c r="J1535" s="14" t="n">
        <v>26974.5</v>
      </c>
      <c r="K1535" s="1" t="n">
        <f aca="false">H1535-J1535</f>
        <v>0</v>
      </c>
      <c r="L1535" s="0"/>
    </row>
    <row r="1536" customFormat="false" ht="30.8" hidden="false" customHeight="false" outlineLevel="0" collapsed="false">
      <c r="A1536" s="1" t="s">
        <v>4191</v>
      </c>
      <c r="B1536" s="1" t="s">
        <v>4192</v>
      </c>
      <c r="C1536" s="1" t="s">
        <v>14</v>
      </c>
      <c r="D1536" s="1" t="s">
        <v>59</v>
      </c>
      <c r="E1536" s="1" t="n">
        <v>42752.5</v>
      </c>
      <c r="F1536" s="1" t="n">
        <f aca="false">D1536-C1536</f>
        <v>7</v>
      </c>
      <c r="G1536" s="22" t="n">
        <v>3853.5</v>
      </c>
      <c r="H1536" s="1" t="n">
        <f aca="false">G1536*F1536</f>
        <v>26974.5</v>
      </c>
      <c r="I1536" s="13" t="s">
        <v>4193</v>
      </c>
      <c r="J1536" s="14" t="n">
        <v>26974.5</v>
      </c>
      <c r="K1536" s="1" t="n">
        <f aca="false">H1536-J1536</f>
        <v>0</v>
      </c>
      <c r="L1536" s="0"/>
    </row>
    <row r="1537" customFormat="false" ht="15.9" hidden="false" customHeight="false" outlineLevel="0" collapsed="false">
      <c r="A1537" s="1" t="s">
        <v>4194</v>
      </c>
      <c r="B1537" s="1" t="s">
        <v>4195</v>
      </c>
      <c r="C1537" s="1" t="s">
        <v>112</v>
      </c>
      <c r="D1537" s="1" t="s">
        <v>14</v>
      </c>
      <c r="E1537" s="1" t="n">
        <v>4932.5</v>
      </c>
      <c r="F1537" s="1" t="n">
        <f aca="false">D1537-C1537</f>
        <v>1</v>
      </c>
      <c r="G1537" s="22" t="n">
        <v>3853.5</v>
      </c>
      <c r="H1537" s="1" t="n">
        <f aca="false">G1537*F1537</f>
        <v>3853.5</v>
      </c>
      <c r="I1537" s="13" t="s">
        <v>4196</v>
      </c>
      <c r="J1537" s="14" t="n">
        <v>3853.5</v>
      </c>
      <c r="K1537" s="1" t="n">
        <f aca="false">H1537-J1537</f>
        <v>0</v>
      </c>
      <c r="L1537" s="0"/>
    </row>
    <row r="1538" customFormat="false" ht="30.8" hidden="false" customHeight="false" outlineLevel="0" collapsed="false">
      <c r="A1538" s="1" t="s">
        <v>4197</v>
      </c>
      <c r="B1538" s="1" t="s">
        <v>4198</v>
      </c>
      <c r="C1538" s="1" t="s">
        <v>58</v>
      </c>
      <c r="D1538" s="1" t="s">
        <v>59</v>
      </c>
      <c r="E1538" s="1" t="n">
        <v>9865</v>
      </c>
      <c r="F1538" s="1" t="n">
        <f aca="false">D1538-C1538</f>
        <v>2</v>
      </c>
      <c r="G1538" s="22" t="n">
        <v>3853.5</v>
      </c>
      <c r="H1538" s="1" t="n">
        <f aca="false">G1538*F1538</f>
        <v>7707</v>
      </c>
      <c r="I1538" s="13" t="s">
        <v>4199</v>
      </c>
      <c r="J1538" s="14" t="n">
        <v>7707</v>
      </c>
      <c r="K1538" s="1" t="n">
        <f aca="false">H1538-J1538</f>
        <v>0</v>
      </c>
      <c r="L1538" s="0"/>
    </row>
    <row r="1539" customFormat="false" ht="30.8" hidden="false" customHeight="false" outlineLevel="0" collapsed="false">
      <c r="A1539" s="1" t="s">
        <v>4200</v>
      </c>
      <c r="B1539" s="1" t="s">
        <v>4201</v>
      </c>
      <c r="C1539" s="1" t="s">
        <v>63</v>
      </c>
      <c r="D1539" s="1" t="s">
        <v>75</v>
      </c>
      <c r="E1539" s="1" t="n">
        <v>20467.5</v>
      </c>
      <c r="F1539" s="1" t="n">
        <f aca="false">D1539-C1539</f>
        <v>3</v>
      </c>
      <c r="G1539" s="22" t="n">
        <v>5743.5</v>
      </c>
      <c r="H1539" s="1" t="n">
        <f aca="false">G1539*F1539</f>
        <v>17230.5</v>
      </c>
      <c r="I1539" s="13" t="s">
        <v>4202</v>
      </c>
      <c r="J1539" s="14" t="n">
        <v>17230.2</v>
      </c>
      <c r="K1539" s="1" t="n">
        <f aca="false">H1539-J1539</f>
        <v>0.299999999999272</v>
      </c>
      <c r="L1539" s="0"/>
    </row>
    <row r="1540" customFormat="false" ht="30.8" hidden="false" customHeight="false" outlineLevel="0" collapsed="false">
      <c r="A1540" s="1" t="s">
        <v>4203</v>
      </c>
      <c r="B1540" s="1" t="s">
        <v>4204</v>
      </c>
      <c r="C1540" s="1" t="s">
        <v>207</v>
      </c>
      <c r="D1540" s="1" t="s">
        <v>112</v>
      </c>
      <c r="E1540" s="1" t="n">
        <v>10415</v>
      </c>
      <c r="F1540" s="1" t="n">
        <f aca="false">D1540-C1540</f>
        <v>2</v>
      </c>
      <c r="G1540" s="22" t="n">
        <v>3853.5</v>
      </c>
      <c r="H1540" s="1" t="n">
        <f aca="false">G1540*F1540</f>
        <v>7707</v>
      </c>
      <c r="I1540" s="13" t="s">
        <v>4205</v>
      </c>
      <c r="J1540" s="14" t="n">
        <v>7707</v>
      </c>
      <c r="K1540" s="1" t="n">
        <f aca="false">H1540-J1540</f>
        <v>0</v>
      </c>
      <c r="L1540" s="0"/>
    </row>
    <row r="1541" customFormat="false" ht="30.8" hidden="false" customHeight="false" outlineLevel="0" collapsed="false">
      <c r="A1541" s="1" t="s">
        <v>4206</v>
      </c>
      <c r="B1541" s="1" t="s">
        <v>4207</v>
      </c>
      <c r="C1541" s="1" t="s">
        <v>150</v>
      </c>
      <c r="D1541" s="1" t="s">
        <v>58</v>
      </c>
      <c r="E1541" s="1" t="n">
        <v>4657.5</v>
      </c>
      <c r="F1541" s="1" t="n">
        <f aca="false">D1541-C1541</f>
        <v>1</v>
      </c>
      <c r="G1541" s="22" t="n">
        <v>3853.5</v>
      </c>
      <c r="H1541" s="1" t="n">
        <f aca="false">G1541*F1541</f>
        <v>3853.5</v>
      </c>
      <c r="I1541" s="13" t="s">
        <v>4208</v>
      </c>
      <c r="J1541" s="14" t="n">
        <v>3853.5</v>
      </c>
      <c r="K1541" s="1" t="n">
        <f aca="false">H1541-J1541</f>
        <v>0</v>
      </c>
      <c r="L1541" s="0"/>
    </row>
    <row r="1542" s="12" customFormat="true" ht="29.85" hidden="false" customHeight="false" outlineLevel="0" collapsed="false">
      <c r="A1542" s="19" t="s">
        <v>4209</v>
      </c>
      <c r="B1542" s="11" t="s">
        <v>4210</v>
      </c>
      <c r="C1542" s="11" t="s">
        <v>20</v>
      </c>
      <c r="D1542" s="11" t="s">
        <v>150</v>
      </c>
      <c r="E1542" s="11" t="n">
        <v>41107.5</v>
      </c>
      <c r="F1542" s="11" t="n">
        <f aca="false">D1542-C1542</f>
        <v>3</v>
      </c>
      <c r="G1542" s="8" t="n">
        <f aca="false">3853.5*2</f>
        <v>7707</v>
      </c>
      <c r="H1542" s="11" t="n">
        <f aca="false">G1542*F1542</f>
        <v>23121</v>
      </c>
      <c r="I1542" s="9" t="s">
        <v>4211</v>
      </c>
      <c r="J1542" s="10" t="n">
        <v>11560.5</v>
      </c>
      <c r="K1542" s="11" t="n">
        <f aca="false">H1542-J1542-J1543</f>
        <v>0</v>
      </c>
      <c r="L1542" s="11"/>
    </row>
    <row r="1543" s="12" customFormat="true" ht="29.85" hidden="false" customHeight="false" outlineLevel="0" collapsed="false">
      <c r="A1543" s="19"/>
      <c r="B1543" s="11"/>
      <c r="C1543" s="11"/>
      <c r="D1543" s="11"/>
      <c r="E1543" s="11"/>
      <c r="F1543" s="11"/>
      <c r="G1543" s="8"/>
      <c r="H1543" s="11"/>
      <c r="I1543" s="9" t="s">
        <v>4212</v>
      </c>
      <c r="J1543" s="10" t="n">
        <v>11560.5</v>
      </c>
      <c r="K1543" s="11" t="n">
        <v>0</v>
      </c>
      <c r="L1543" s="11"/>
    </row>
    <row r="1544" customFormat="false" ht="30.8" hidden="false" customHeight="false" outlineLevel="0" collapsed="false">
      <c r="A1544" s="1" t="s">
        <v>4213</v>
      </c>
      <c r="B1544" s="1" t="s">
        <v>4214</v>
      </c>
      <c r="C1544" s="1" t="s">
        <v>146</v>
      </c>
      <c r="D1544" s="1" t="s">
        <v>58</v>
      </c>
      <c r="E1544" s="1" t="n">
        <v>9865</v>
      </c>
      <c r="F1544" s="1" t="n">
        <f aca="false">D1544-C1544</f>
        <v>2</v>
      </c>
      <c r="G1544" s="22" t="n">
        <v>3853.5</v>
      </c>
      <c r="H1544" s="1" t="n">
        <f aca="false">G1544*F1544</f>
        <v>7707</v>
      </c>
      <c r="I1544" s="13" t="s">
        <v>4215</v>
      </c>
      <c r="J1544" s="14" t="n">
        <v>7707</v>
      </c>
      <c r="K1544" s="1" t="n">
        <f aca="false">H1544-J1544</f>
        <v>0</v>
      </c>
      <c r="L1544" s="0"/>
    </row>
    <row r="1545" customFormat="false" ht="15.9" hidden="false" customHeight="false" outlineLevel="0" collapsed="false">
      <c r="A1545" s="22" t="s">
        <v>4216</v>
      </c>
      <c r="B1545" s="22" t="s">
        <v>4217</v>
      </c>
      <c r="C1545" s="22" t="s">
        <v>207</v>
      </c>
      <c r="D1545" s="22" t="s">
        <v>51</v>
      </c>
      <c r="E1545" s="22" t="n">
        <v>4932.5</v>
      </c>
      <c r="F1545" s="22" t="n">
        <f aca="false">D1545-C1545</f>
        <v>1</v>
      </c>
      <c r="G1545" s="22" t="n">
        <v>3853.5</v>
      </c>
      <c r="H1545" s="22" t="n">
        <f aca="false">G1545*F1545</f>
        <v>3853.5</v>
      </c>
      <c r="I1545" s="13" t="s">
        <v>4218</v>
      </c>
      <c r="J1545" s="14" t="n">
        <v>3853.5</v>
      </c>
      <c r="K1545" s="1" t="n">
        <f aca="false">H1545-J1545</f>
        <v>0</v>
      </c>
      <c r="L1545" s="0"/>
    </row>
    <row r="1546" customFormat="false" ht="30.8" hidden="false" customHeight="false" outlineLevel="0" collapsed="false">
      <c r="A1546" s="1" t="s">
        <v>4219</v>
      </c>
      <c r="B1546" s="1" t="s">
        <v>4220</v>
      </c>
      <c r="C1546" s="1" t="s">
        <v>34</v>
      </c>
      <c r="D1546" s="1" t="s">
        <v>67</v>
      </c>
      <c r="E1546" s="1" t="n">
        <v>24662.5</v>
      </c>
      <c r="F1546" s="1" t="n">
        <f aca="false">D1546-C1546</f>
        <v>5</v>
      </c>
      <c r="G1546" s="22" t="n">
        <v>3853.5</v>
      </c>
      <c r="H1546" s="1" t="n">
        <f aca="false">G1546*F1546</f>
        <v>19267.5</v>
      </c>
      <c r="I1546" s="13" t="s">
        <v>4221</v>
      </c>
      <c r="J1546" s="14" t="n">
        <v>19267.5</v>
      </c>
      <c r="K1546" s="1" t="n">
        <f aca="false">H1546-J1546</f>
        <v>0</v>
      </c>
      <c r="L1546" s="0"/>
    </row>
    <row r="1547" customFormat="false" ht="30.8" hidden="false" customHeight="false" outlineLevel="0" collapsed="false">
      <c r="A1547" s="1" t="s">
        <v>4222</v>
      </c>
      <c r="B1547" s="1" t="s">
        <v>4223</v>
      </c>
      <c r="C1547" s="1" t="s">
        <v>142</v>
      </c>
      <c r="D1547" s="1" t="s">
        <v>34</v>
      </c>
      <c r="E1547" s="1" t="n">
        <v>29595</v>
      </c>
      <c r="F1547" s="1" t="n">
        <f aca="false">D1547-C1547</f>
        <v>6</v>
      </c>
      <c r="G1547" s="22" t="n">
        <v>3853.5</v>
      </c>
      <c r="H1547" s="1" t="n">
        <f aca="false">G1547*F1547</f>
        <v>23121</v>
      </c>
      <c r="I1547" s="13" t="s">
        <v>4224</v>
      </c>
      <c r="J1547" s="14" t="n">
        <v>23121</v>
      </c>
      <c r="K1547" s="1" t="n">
        <f aca="false">H1547-J1547</f>
        <v>0</v>
      </c>
      <c r="L1547" s="0"/>
    </row>
    <row r="1548" customFormat="false" ht="30.8" hidden="false" customHeight="false" outlineLevel="0" collapsed="false">
      <c r="A1548" s="1" t="s">
        <v>4225</v>
      </c>
      <c r="B1548" s="1" t="s">
        <v>4226</v>
      </c>
      <c r="C1548" s="1" t="s">
        <v>13</v>
      </c>
      <c r="D1548" s="1" t="s">
        <v>133</v>
      </c>
      <c r="E1548" s="1" t="n">
        <v>9865</v>
      </c>
      <c r="F1548" s="1" t="n">
        <f aca="false">D1548-C1548</f>
        <v>2</v>
      </c>
      <c r="G1548" s="22" t="n">
        <v>3853.5</v>
      </c>
      <c r="H1548" s="1" t="n">
        <f aca="false">G1548*F1548</f>
        <v>7707</v>
      </c>
      <c r="I1548" s="13" t="s">
        <v>4227</v>
      </c>
      <c r="J1548" s="14" t="n">
        <v>7707</v>
      </c>
      <c r="K1548" s="1" t="n">
        <f aca="false">H1548-J1548</f>
        <v>0</v>
      </c>
      <c r="L1548" s="0"/>
    </row>
    <row r="1549" customFormat="false" ht="15.9" hidden="false" customHeight="false" outlineLevel="0" collapsed="false">
      <c r="A1549" s="22" t="s">
        <v>4228</v>
      </c>
      <c r="B1549" s="22" t="s">
        <v>4229</v>
      </c>
      <c r="C1549" s="22" t="s">
        <v>20</v>
      </c>
      <c r="D1549" s="22" t="s">
        <v>58</v>
      </c>
      <c r="E1549" s="22" t="n">
        <v>21270</v>
      </c>
      <c r="F1549" s="22" t="n">
        <f aca="false">D1549-C1549</f>
        <v>4</v>
      </c>
      <c r="G1549" s="22" t="n">
        <v>3853.5</v>
      </c>
      <c r="H1549" s="22" t="n">
        <f aca="false">G1549*F1549</f>
        <v>15414</v>
      </c>
      <c r="I1549" s="13" t="s">
        <v>4230</v>
      </c>
      <c r="J1549" s="14" t="n">
        <v>15414</v>
      </c>
      <c r="K1549" s="1" t="n">
        <f aca="false">H1549-J1549</f>
        <v>0</v>
      </c>
      <c r="L1549" s="0"/>
    </row>
    <row r="1550" customFormat="false" ht="15.9" hidden="false" customHeight="false" outlineLevel="0" collapsed="false">
      <c r="A1550" s="1" t="s">
        <v>4231</v>
      </c>
      <c r="B1550" s="1" t="s">
        <v>4232</v>
      </c>
      <c r="C1550" s="1" t="s">
        <v>19</v>
      </c>
      <c r="D1550" s="1" t="s">
        <v>39</v>
      </c>
      <c r="E1550" s="1" t="n">
        <v>31245</v>
      </c>
      <c r="F1550" s="1" t="n">
        <f aca="false">D1550-C1550</f>
        <v>6</v>
      </c>
      <c r="G1550" s="22" t="n">
        <v>3853.5</v>
      </c>
      <c r="H1550" s="1" t="n">
        <f aca="false">G1550*F1550</f>
        <v>23121</v>
      </c>
      <c r="I1550" s="13" t="s">
        <v>4233</v>
      </c>
      <c r="J1550" s="14" t="n">
        <v>23121</v>
      </c>
      <c r="K1550" s="1" t="n">
        <f aca="false">H1550-J1550</f>
        <v>0</v>
      </c>
      <c r="L1550" s="0"/>
    </row>
    <row r="1551" customFormat="false" ht="30.8" hidden="false" customHeight="false" outlineLevel="0" collapsed="false">
      <c r="A1551" s="1" t="s">
        <v>4234</v>
      </c>
      <c r="B1551" s="1" t="s">
        <v>4235</v>
      </c>
      <c r="C1551" s="1" t="s">
        <v>14</v>
      </c>
      <c r="D1551" s="1" t="s">
        <v>59</v>
      </c>
      <c r="E1551" s="1" t="n">
        <v>34527.5</v>
      </c>
      <c r="F1551" s="1" t="n">
        <f aca="false">D1551-C1551</f>
        <v>7</v>
      </c>
      <c r="G1551" s="22" t="n">
        <v>3853.5</v>
      </c>
      <c r="H1551" s="1" t="n">
        <f aca="false">G1551*F1551</f>
        <v>26974.5</v>
      </c>
      <c r="I1551" s="13" t="s">
        <v>4236</v>
      </c>
      <c r="J1551" s="14" t="n">
        <v>26974.5</v>
      </c>
      <c r="K1551" s="1" t="n">
        <f aca="false">H1551-J1551</f>
        <v>0</v>
      </c>
      <c r="L1551" s="0"/>
    </row>
    <row r="1552" customFormat="false" ht="15.9" hidden="false" customHeight="false" outlineLevel="0" collapsed="false">
      <c r="A1552" s="22" t="s">
        <v>4237</v>
      </c>
      <c r="B1552" s="22" t="s">
        <v>4238</v>
      </c>
      <c r="C1552" s="22" t="s">
        <v>150</v>
      </c>
      <c r="D1552" s="22" t="s">
        <v>58</v>
      </c>
      <c r="E1552" s="22" t="n">
        <v>6822.5</v>
      </c>
      <c r="F1552" s="22" t="n">
        <f aca="false">D1552-C1552</f>
        <v>1</v>
      </c>
      <c r="G1552" s="22" t="n">
        <v>5743.5</v>
      </c>
      <c r="H1552" s="22" t="n">
        <f aca="false">G1552*F1552</f>
        <v>5743.5</v>
      </c>
      <c r="I1552" s="13" t="s">
        <v>4239</v>
      </c>
      <c r="J1552" s="14" t="n">
        <v>5743.4</v>
      </c>
      <c r="K1552" s="1" t="n">
        <f aca="false">H1552-J1552</f>
        <v>0.100000000000364</v>
      </c>
      <c r="L1552" s="0"/>
    </row>
    <row r="1553" customFormat="false" ht="30.8" hidden="false" customHeight="false" outlineLevel="0" collapsed="false">
      <c r="A1553" s="1" t="s">
        <v>4240</v>
      </c>
      <c r="B1553" s="1" t="s">
        <v>4241</v>
      </c>
      <c r="C1553" s="1" t="s">
        <v>43</v>
      </c>
      <c r="D1553" s="1" t="s">
        <v>28</v>
      </c>
      <c r="E1553" s="1" t="n">
        <v>7282.5</v>
      </c>
      <c r="F1553" s="1" t="n">
        <f aca="false">D1553-C1553</f>
        <v>1</v>
      </c>
      <c r="G1553" s="22" t="n">
        <v>3853.5</v>
      </c>
      <c r="H1553" s="1" t="n">
        <f aca="false">G1553*F1553</f>
        <v>3853.5</v>
      </c>
      <c r="I1553" s="13" t="s">
        <v>4242</v>
      </c>
      <c r="J1553" s="14" t="n">
        <v>3853.5</v>
      </c>
      <c r="K1553" s="1" t="n">
        <f aca="false">H1553-J1553</f>
        <v>0</v>
      </c>
      <c r="L1553" s="0"/>
    </row>
    <row r="1554" customFormat="false" ht="15.9" hidden="false" customHeight="false" outlineLevel="0" collapsed="false">
      <c r="A1554" s="1" t="s">
        <v>4243</v>
      </c>
      <c r="B1554" s="1" t="s">
        <v>4244</v>
      </c>
      <c r="C1554" s="1" t="s">
        <v>34</v>
      </c>
      <c r="D1554" s="1" t="s">
        <v>35</v>
      </c>
      <c r="E1554" s="1" t="n">
        <v>36645</v>
      </c>
      <c r="F1554" s="1" t="n">
        <f aca="false">D1554-C1554</f>
        <v>6</v>
      </c>
      <c r="G1554" s="22" t="n">
        <v>3853.5</v>
      </c>
      <c r="H1554" s="1" t="n">
        <f aca="false">G1554*F1554</f>
        <v>23121</v>
      </c>
      <c r="I1554" s="13" t="s">
        <v>4245</v>
      </c>
      <c r="J1554" s="14" t="n">
        <v>23121</v>
      </c>
      <c r="K1554" s="1" t="n">
        <f aca="false">H1554-J1554</f>
        <v>0</v>
      </c>
      <c r="L1554" s="0"/>
    </row>
    <row r="1555" customFormat="false" ht="30.8" hidden="false" customHeight="false" outlineLevel="0" collapsed="false">
      <c r="A1555" s="22" t="s">
        <v>4246</v>
      </c>
      <c r="B1555" s="22" t="s">
        <v>4247</v>
      </c>
      <c r="C1555" s="22" t="s">
        <v>67</v>
      </c>
      <c r="D1555" s="22" t="s">
        <v>39</v>
      </c>
      <c r="E1555" s="22" t="n">
        <v>9865</v>
      </c>
      <c r="F1555" s="22" t="n">
        <f aca="false">D1555-C1555</f>
        <v>2</v>
      </c>
      <c r="G1555" s="22" t="n">
        <v>3853.5</v>
      </c>
      <c r="H1555" s="22" t="n">
        <f aca="false">G1555*F1555</f>
        <v>7707</v>
      </c>
      <c r="I1555" s="13" t="s">
        <v>4248</v>
      </c>
      <c r="J1555" s="14" t="n">
        <v>7707</v>
      </c>
      <c r="K1555" s="1" t="n">
        <f aca="false">H1555-J1555</f>
        <v>0</v>
      </c>
      <c r="L1555" s="0"/>
    </row>
    <row r="1556" customFormat="false" ht="30.8" hidden="false" customHeight="false" outlineLevel="0" collapsed="false">
      <c r="A1556" s="1" t="s">
        <v>4249</v>
      </c>
      <c r="B1556" s="1" t="s">
        <v>4247</v>
      </c>
      <c r="C1556" s="1" t="s">
        <v>13</v>
      </c>
      <c r="D1556" s="1" t="s">
        <v>133</v>
      </c>
      <c r="E1556" s="1" t="n">
        <v>9865</v>
      </c>
      <c r="F1556" s="1" t="n">
        <f aca="false">D1556-C1556</f>
        <v>2</v>
      </c>
      <c r="G1556" s="22" t="n">
        <v>3853.5</v>
      </c>
      <c r="H1556" s="1" t="n">
        <f aca="false">G1556*F1556</f>
        <v>7707</v>
      </c>
      <c r="I1556" s="13" t="s">
        <v>4250</v>
      </c>
      <c r="J1556" s="14" t="n">
        <v>7707</v>
      </c>
      <c r="K1556" s="1" t="n">
        <f aca="false">H1556-J1556</f>
        <v>0</v>
      </c>
      <c r="L1556" s="0"/>
    </row>
    <row r="1557" customFormat="false" ht="30.8" hidden="false" customHeight="false" outlineLevel="0" collapsed="false">
      <c r="A1557" s="1" t="s">
        <v>4251</v>
      </c>
      <c r="B1557" s="1" t="s">
        <v>4247</v>
      </c>
      <c r="C1557" s="1" t="s">
        <v>133</v>
      </c>
      <c r="D1557" s="1" t="s">
        <v>51</v>
      </c>
      <c r="E1557" s="1" t="n">
        <v>9865</v>
      </c>
      <c r="F1557" s="1" t="n">
        <f aca="false">D1557-C1557</f>
        <v>2</v>
      </c>
      <c r="G1557" s="22" t="n">
        <v>3853.5</v>
      </c>
      <c r="H1557" s="1" t="n">
        <f aca="false">G1557*F1557</f>
        <v>7707</v>
      </c>
      <c r="I1557" s="13" t="s">
        <v>4252</v>
      </c>
      <c r="J1557" s="14" t="n">
        <v>7707</v>
      </c>
      <c r="K1557" s="1" t="n">
        <f aca="false">H1557-J1557</f>
        <v>0</v>
      </c>
      <c r="L1557" s="0"/>
    </row>
    <row r="1558" s="18" customFormat="true" ht="29.85" hidden="false" customHeight="false" outlineLevel="0" collapsed="false">
      <c r="A1558" s="15" t="s">
        <v>4253</v>
      </c>
      <c r="B1558" s="15" t="s">
        <v>4254</v>
      </c>
      <c r="C1558" s="15" t="s">
        <v>47</v>
      </c>
      <c r="D1558" s="15" t="s">
        <v>63</v>
      </c>
      <c r="E1558" s="15" t="n">
        <v>14250</v>
      </c>
      <c r="F1558" s="15" t="n">
        <f aca="false">D1558-C1558</f>
        <v>3</v>
      </c>
      <c r="G1558" s="15" t="n">
        <v>3670</v>
      </c>
      <c r="H1558" s="15" t="n">
        <f aca="false">G1558*F1558</f>
        <v>11010</v>
      </c>
      <c r="I1558" s="16" t="s">
        <v>4255</v>
      </c>
      <c r="J1558" s="17" t="n">
        <v>11560.5</v>
      </c>
      <c r="K1558" s="15" t="n">
        <f aca="false">H1558-J1558</f>
        <v>-550.5</v>
      </c>
    </row>
    <row r="1559" customFormat="false" ht="30.8" hidden="false" customHeight="false" outlineLevel="0" collapsed="false">
      <c r="A1559" s="1" t="s">
        <v>4256</v>
      </c>
      <c r="B1559" s="1" t="s">
        <v>4257</v>
      </c>
      <c r="C1559" s="1" t="s">
        <v>19</v>
      </c>
      <c r="D1559" s="1" t="s">
        <v>82</v>
      </c>
      <c r="E1559" s="1" t="n">
        <v>4932.5</v>
      </c>
      <c r="F1559" s="1" t="n">
        <f aca="false">D1559-C1559</f>
        <v>1</v>
      </c>
      <c r="G1559" s="22" t="n">
        <v>3853.5</v>
      </c>
      <c r="H1559" s="1" t="n">
        <f aca="false">G1559*F1559</f>
        <v>3853.5</v>
      </c>
      <c r="I1559" s="13" t="s">
        <v>4258</v>
      </c>
      <c r="J1559" s="14" t="n">
        <v>3853.5</v>
      </c>
      <c r="K1559" s="1" t="n">
        <f aca="false">H1559-J1559</f>
        <v>0</v>
      </c>
      <c r="L1559" s="0"/>
    </row>
    <row r="1560" customFormat="false" ht="15.9" hidden="false" customHeight="false" outlineLevel="0" collapsed="false">
      <c r="A1560" s="1" t="s">
        <v>4259</v>
      </c>
      <c r="B1560" s="1" t="s">
        <v>4260</v>
      </c>
      <c r="C1560" s="1" t="s">
        <v>133</v>
      </c>
      <c r="D1560" s="1" t="s">
        <v>51</v>
      </c>
      <c r="E1560" s="1" t="n">
        <v>9865</v>
      </c>
      <c r="F1560" s="1" t="n">
        <f aca="false">D1560-C1560</f>
        <v>2</v>
      </c>
      <c r="G1560" s="22" t="n">
        <v>3853.5</v>
      </c>
      <c r="H1560" s="1" t="n">
        <f aca="false">G1560*F1560</f>
        <v>7707</v>
      </c>
      <c r="I1560" s="13" t="s">
        <v>4261</v>
      </c>
      <c r="J1560" s="14" t="n">
        <v>7707</v>
      </c>
      <c r="K1560" s="1" t="n">
        <f aca="false">H1560-J1560</f>
        <v>0</v>
      </c>
      <c r="L1560" s="0"/>
    </row>
    <row r="1561" customFormat="false" ht="30.8" hidden="false" customHeight="false" outlineLevel="0" collapsed="false">
      <c r="A1561" s="1" t="s">
        <v>4262</v>
      </c>
      <c r="B1561" s="1" t="s">
        <v>4263</v>
      </c>
      <c r="C1561" s="1" t="s">
        <v>232</v>
      </c>
      <c r="D1561" s="1" t="s">
        <v>59</v>
      </c>
      <c r="E1561" s="1" t="n">
        <v>6903.75</v>
      </c>
      <c r="F1561" s="1" t="n">
        <f aca="false">D1561-C1561</f>
        <v>1</v>
      </c>
      <c r="G1561" s="22" t="n">
        <v>3853.5</v>
      </c>
      <c r="H1561" s="1" t="n">
        <f aca="false">G1561*F1561</f>
        <v>3853.5</v>
      </c>
      <c r="I1561" s="13" t="s">
        <v>4264</v>
      </c>
      <c r="J1561" s="14" t="n">
        <v>3853.5</v>
      </c>
      <c r="K1561" s="1" t="n">
        <f aca="false">H1561-J1561</f>
        <v>0</v>
      </c>
      <c r="L1561" s="0"/>
    </row>
    <row r="1562" customFormat="false" ht="30.8" hidden="false" customHeight="false" outlineLevel="0" collapsed="false">
      <c r="A1562" s="1" t="s">
        <v>4265</v>
      </c>
      <c r="B1562" s="1" t="s">
        <v>4266</v>
      </c>
      <c r="C1562" s="1" t="s">
        <v>14</v>
      </c>
      <c r="D1562" s="1" t="s">
        <v>180</v>
      </c>
      <c r="E1562" s="1" t="n">
        <v>13645</v>
      </c>
      <c r="F1562" s="1" t="n">
        <f aca="false">D1562-C1562</f>
        <v>2</v>
      </c>
      <c r="G1562" s="22" t="n">
        <v>5743.5</v>
      </c>
      <c r="H1562" s="1" t="n">
        <f aca="false">G1562*F1562</f>
        <v>11487</v>
      </c>
      <c r="I1562" s="13" t="s">
        <v>4267</v>
      </c>
      <c r="J1562" s="14" t="n">
        <v>11486.8</v>
      </c>
      <c r="K1562" s="1" t="n">
        <f aca="false">H1562-J1562</f>
        <v>0.200000000000728</v>
      </c>
      <c r="L1562" s="0"/>
    </row>
    <row r="1563" customFormat="false" ht="30.8" hidden="false" customHeight="false" outlineLevel="0" collapsed="false">
      <c r="A1563" s="1" t="s">
        <v>4268</v>
      </c>
      <c r="B1563" s="1" t="s">
        <v>4269</v>
      </c>
      <c r="C1563" s="1" t="s">
        <v>19</v>
      </c>
      <c r="D1563" s="1" t="s">
        <v>39</v>
      </c>
      <c r="E1563" s="1" t="n">
        <v>42585</v>
      </c>
      <c r="F1563" s="1" t="n">
        <f aca="false">D1563-C1563</f>
        <v>6</v>
      </c>
      <c r="G1563" s="22" t="n">
        <v>5743.5</v>
      </c>
      <c r="H1563" s="1" t="n">
        <f aca="false">G1563*F1563</f>
        <v>34461</v>
      </c>
      <c r="I1563" s="13" t="s">
        <v>4270</v>
      </c>
      <c r="J1563" s="14" t="n">
        <v>34460.4</v>
      </c>
      <c r="K1563" s="1" t="n">
        <f aca="false">H1563-J1563</f>
        <v>0.599999999998545</v>
      </c>
      <c r="L1563" s="0"/>
    </row>
    <row r="1564" customFormat="false" ht="30.8" hidden="false" customHeight="false" outlineLevel="0" collapsed="false">
      <c r="A1564" s="22" t="s">
        <v>4271</v>
      </c>
      <c r="B1564" s="22" t="s">
        <v>4272</v>
      </c>
      <c r="C1564" s="22" t="s">
        <v>20</v>
      </c>
      <c r="D1564" s="22" t="s">
        <v>180</v>
      </c>
      <c r="E1564" s="22" t="n">
        <v>4932.5</v>
      </c>
      <c r="F1564" s="22" t="n">
        <f aca="false">D1564-C1564</f>
        <v>1</v>
      </c>
      <c r="G1564" s="22" t="n">
        <v>3853.5</v>
      </c>
      <c r="H1564" s="22" t="n">
        <f aca="false">G1564*F1564</f>
        <v>3853.5</v>
      </c>
      <c r="I1564" s="13" t="s">
        <v>4273</v>
      </c>
      <c r="J1564" s="14" t="n">
        <v>3853.5</v>
      </c>
      <c r="K1564" s="1" t="n">
        <f aca="false">H1564-J1564</f>
        <v>0</v>
      </c>
      <c r="L1564" s="0"/>
    </row>
    <row r="1565" customFormat="false" ht="15.9" hidden="false" customHeight="false" outlineLevel="0" collapsed="false">
      <c r="A1565" s="1" t="s">
        <v>4274</v>
      </c>
      <c r="B1565" s="1" t="s">
        <v>4275</v>
      </c>
      <c r="C1565" s="1" t="s">
        <v>47</v>
      </c>
      <c r="D1565" s="1" t="s">
        <v>142</v>
      </c>
      <c r="E1565" s="1" t="n">
        <v>5772.5</v>
      </c>
      <c r="F1565" s="1" t="n">
        <f aca="false">D1565-C1565</f>
        <v>1</v>
      </c>
      <c r="G1565" s="22" t="n">
        <v>4693.5</v>
      </c>
      <c r="H1565" s="1" t="n">
        <f aca="false">G1565*F1565</f>
        <v>4693.5</v>
      </c>
      <c r="I1565" s="13" t="s">
        <v>4276</v>
      </c>
      <c r="J1565" s="14" t="n">
        <v>4693.5</v>
      </c>
      <c r="K1565" s="1" t="n">
        <f aca="false">H1565-J1565</f>
        <v>0</v>
      </c>
      <c r="L1565" s="0"/>
    </row>
    <row r="1566" s="39" customFormat="true" ht="15.85" hidden="false" customHeight="false" outlineLevel="0" collapsed="false">
      <c r="A1566" s="84" t="s">
        <v>4277</v>
      </c>
      <c r="B1566" s="36" t="s">
        <v>4278</v>
      </c>
      <c r="C1566" s="36" t="s">
        <v>47</v>
      </c>
      <c r="D1566" s="36" t="s">
        <v>63</v>
      </c>
      <c r="E1566" s="36" t="n">
        <v>15622.5</v>
      </c>
      <c r="F1566" s="36" t="n">
        <f aca="false">D1566-C1566</f>
        <v>3</v>
      </c>
      <c r="G1566" s="36" t="n">
        <v>3853.5</v>
      </c>
      <c r="H1566" s="36" t="n">
        <f aca="false">G1566*F1566</f>
        <v>11560.5</v>
      </c>
      <c r="I1566" s="37" t="s">
        <v>4279</v>
      </c>
      <c r="J1566" s="38" t="n">
        <v>11560.5</v>
      </c>
      <c r="K1566" s="36" t="n">
        <f aca="false">H1566-J1566-J1567</f>
        <v>-3853.5</v>
      </c>
      <c r="L1566" s="36"/>
    </row>
    <row r="1567" s="39" customFormat="true" ht="15.85" hidden="false" customHeight="false" outlineLevel="0" collapsed="false">
      <c r="A1567" s="84"/>
      <c r="B1567" s="36"/>
      <c r="C1567" s="36"/>
      <c r="D1567" s="36"/>
      <c r="E1567" s="36"/>
      <c r="F1567" s="36"/>
      <c r="G1567" s="36"/>
      <c r="H1567" s="36"/>
      <c r="I1567" s="37" t="s">
        <v>4280</v>
      </c>
      <c r="J1567" s="38" t="n">
        <v>3853.5</v>
      </c>
      <c r="K1567" s="36" t="n">
        <v>0</v>
      </c>
      <c r="L1567" s="36"/>
    </row>
    <row r="1568" customFormat="false" ht="15.9" hidden="false" customHeight="false" outlineLevel="0" collapsed="false">
      <c r="A1568" s="1" t="s">
        <v>4281</v>
      </c>
      <c r="B1568" s="1" t="s">
        <v>4282</v>
      </c>
      <c r="C1568" s="1" t="s">
        <v>75</v>
      </c>
      <c r="D1568" s="1" t="s">
        <v>19</v>
      </c>
      <c r="E1568" s="1" t="n">
        <v>9865</v>
      </c>
      <c r="F1568" s="1" t="n">
        <f aca="false">D1568-C1568</f>
        <v>2</v>
      </c>
      <c r="G1568" s="22" t="n">
        <v>3853.5</v>
      </c>
      <c r="H1568" s="1" t="n">
        <f aca="false">G1568*F1568</f>
        <v>7707</v>
      </c>
      <c r="I1568" s="13" t="s">
        <v>4283</v>
      </c>
      <c r="J1568" s="14" t="n">
        <v>7707</v>
      </c>
      <c r="K1568" s="1" t="n">
        <f aca="false">H1568-J1568</f>
        <v>0</v>
      </c>
      <c r="L1568" s="0"/>
    </row>
    <row r="1569" s="39" customFormat="true" ht="29.85" hidden="false" customHeight="false" outlineLevel="0" collapsed="false">
      <c r="A1569" s="84" t="s">
        <v>4284</v>
      </c>
      <c r="B1569" s="36" t="s">
        <v>4285</v>
      </c>
      <c r="C1569" s="36" t="s">
        <v>43</v>
      </c>
      <c r="D1569" s="36" t="s">
        <v>142</v>
      </c>
      <c r="E1569" s="36" t="n">
        <v>74055</v>
      </c>
      <c r="F1569" s="36" t="n">
        <f aca="false">D1569-C1569</f>
        <v>3</v>
      </c>
      <c r="G1569" s="36" t="n">
        <f aca="false">4470*3</f>
        <v>13410</v>
      </c>
      <c r="H1569" s="36" t="n">
        <f aca="false">G1569*F1569</f>
        <v>40230</v>
      </c>
      <c r="I1569" s="37" t="s">
        <v>4286</v>
      </c>
      <c r="J1569" s="38" t="n">
        <v>14080.5</v>
      </c>
      <c r="K1569" s="36" t="n">
        <f aca="false">H1569+H1570-J1569-J1570-J1571-J1572</f>
        <v>-2831.7</v>
      </c>
      <c r="L1569" s="36"/>
    </row>
    <row r="1570" s="39" customFormat="true" ht="29.85" hidden="false" customHeight="false" outlineLevel="0" collapsed="false">
      <c r="A1570" s="84"/>
      <c r="B1570" s="36"/>
      <c r="C1570" s="36"/>
      <c r="D1570" s="36"/>
      <c r="E1570" s="36"/>
      <c r="F1570" s="36" t="n">
        <v>3</v>
      </c>
      <c r="G1570" s="36" t="n">
        <v>5470</v>
      </c>
      <c r="H1570" s="36" t="n">
        <f aca="false">G1570*F1570</f>
        <v>16410</v>
      </c>
      <c r="I1570" s="37" t="s">
        <v>4287</v>
      </c>
      <c r="J1570" s="38" t="n">
        <v>14080.5</v>
      </c>
      <c r="K1570" s="36" t="n">
        <v>0</v>
      </c>
      <c r="L1570" s="36"/>
    </row>
    <row r="1571" s="39" customFormat="true" ht="29.85" hidden="false" customHeight="false" outlineLevel="0" collapsed="false">
      <c r="A1571" s="84"/>
      <c r="B1571" s="36"/>
      <c r="C1571" s="36"/>
      <c r="D1571" s="36"/>
      <c r="E1571" s="36"/>
      <c r="F1571" s="36"/>
      <c r="G1571" s="36"/>
      <c r="H1571" s="36"/>
      <c r="I1571" s="37" t="s">
        <v>4288</v>
      </c>
      <c r="J1571" s="38" t="n">
        <v>14080.5</v>
      </c>
      <c r="K1571" s="36" t="n">
        <v>0</v>
      </c>
      <c r="L1571" s="36"/>
    </row>
    <row r="1572" s="39" customFormat="true" ht="29.85" hidden="false" customHeight="false" outlineLevel="0" collapsed="false">
      <c r="A1572" s="84"/>
      <c r="B1572" s="36"/>
      <c r="C1572" s="36"/>
      <c r="D1572" s="36"/>
      <c r="E1572" s="36"/>
      <c r="F1572" s="36"/>
      <c r="G1572" s="36"/>
      <c r="H1572" s="36"/>
      <c r="I1572" s="37" t="s">
        <v>4289</v>
      </c>
      <c r="J1572" s="38" t="n">
        <v>17230.2</v>
      </c>
      <c r="K1572" s="36" t="n">
        <v>0</v>
      </c>
      <c r="L1572" s="36"/>
    </row>
    <row r="1573" customFormat="false" ht="30.8" hidden="false" customHeight="false" outlineLevel="0" collapsed="false">
      <c r="A1573" s="1" t="s">
        <v>4290</v>
      </c>
      <c r="B1573" s="1" t="s">
        <v>4291</v>
      </c>
      <c r="C1573" s="1" t="s">
        <v>75</v>
      </c>
      <c r="D1573" s="1" t="s">
        <v>19</v>
      </c>
      <c r="E1573" s="1" t="n">
        <v>9865</v>
      </c>
      <c r="F1573" s="1" t="n">
        <f aca="false">D1573-C1573</f>
        <v>2</v>
      </c>
      <c r="G1573" s="22" t="n">
        <v>3853.5</v>
      </c>
      <c r="H1573" s="1" t="n">
        <f aca="false">G1573*F1573</f>
        <v>7707</v>
      </c>
      <c r="I1573" s="13" t="s">
        <v>4292</v>
      </c>
      <c r="J1573" s="14" t="n">
        <v>7707</v>
      </c>
      <c r="K1573" s="1" t="n">
        <f aca="false">H1573-J1573</f>
        <v>0</v>
      </c>
      <c r="L1573" s="0"/>
    </row>
    <row r="1574" s="18" customFormat="true" ht="15.85" hidden="false" customHeight="false" outlineLevel="0" collapsed="false">
      <c r="A1574" s="15" t="s">
        <v>4293</v>
      </c>
      <c r="B1574" s="15" t="s">
        <v>4294</v>
      </c>
      <c r="C1574" s="15" t="s">
        <v>207</v>
      </c>
      <c r="D1574" s="15" t="s">
        <v>146</v>
      </c>
      <c r="E1574" s="15" t="n">
        <v>43620</v>
      </c>
      <c r="F1574" s="15" t="n">
        <f aca="false">D1574-C1574</f>
        <v>6</v>
      </c>
      <c r="G1574" s="15" t="n">
        <v>3670</v>
      </c>
      <c r="H1574" s="15" t="n">
        <f aca="false">G1574*F1574</f>
        <v>22020</v>
      </c>
      <c r="I1574" s="16" t="s">
        <v>4295</v>
      </c>
      <c r="J1574" s="17" t="n">
        <v>22020</v>
      </c>
      <c r="K1574" s="15" t="n">
        <f aca="false">H1574-J1574</f>
        <v>0</v>
      </c>
    </row>
    <row r="1575" s="18" customFormat="true" ht="29.85" hidden="false" customHeight="false" outlineLevel="0" collapsed="false">
      <c r="A1575" s="15" t="s">
        <v>4296</v>
      </c>
      <c r="B1575" s="15" t="s">
        <v>4297</v>
      </c>
      <c r="C1575" s="15" t="s">
        <v>43</v>
      </c>
      <c r="D1575" s="15" t="s">
        <v>29</v>
      </c>
      <c r="E1575" s="15" t="n">
        <v>26805</v>
      </c>
      <c r="F1575" s="15" t="n">
        <f aca="false">D1575-C1575</f>
        <v>4</v>
      </c>
      <c r="G1575" s="15" t="n">
        <v>3670</v>
      </c>
      <c r="H1575" s="15" t="n">
        <f aca="false">G1575*F1575</f>
        <v>14680</v>
      </c>
      <c r="I1575" s="16" t="s">
        <v>4298</v>
      </c>
      <c r="J1575" s="17" t="n">
        <v>14680</v>
      </c>
      <c r="K1575" s="15" t="n">
        <f aca="false">H1575-J1575</f>
        <v>0</v>
      </c>
    </row>
    <row r="1576" customFormat="false" ht="30.8" hidden="false" customHeight="false" outlineLevel="0" collapsed="false">
      <c r="A1576" s="1" t="s">
        <v>4299</v>
      </c>
      <c r="B1576" s="1" t="s">
        <v>4300</v>
      </c>
      <c r="C1576" s="1" t="s">
        <v>19</v>
      </c>
      <c r="D1576" s="1" t="s">
        <v>35</v>
      </c>
      <c r="E1576" s="1" t="n">
        <v>24662.5</v>
      </c>
      <c r="F1576" s="1" t="n">
        <f aca="false">D1576-C1576</f>
        <v>5</v>
      </c>
      <c r="G1576" s="22" t="n">
        <v>3853.5</v>
      </c>
      <c r="H1576" s="1" t="n">
        <f aca="false">G1576*F1576</f>
        <v>19267.5</v>
      </c>
      <c r="I1576" s="13" t="s">
        <v>4301</v>
      </c>
      <c r="J1576" s="14" t="n">
        <v>19267.5</v>
      </c>
      <c r="K1576" s="1" t="n">
        <f aca="false">H1576-J1576</f>
        <v>0</v>
      </c>
      <c r="L1576" s="0"/>
    </row>
    <row r="1577" customFormat="false" ht="30.8" hidden="false" customHeight="false" outlineLevel="0" collapsed="false">
      <c r="A1577" s="1" t="s">
        <v>4302</v>
      </c>
      <c r="B1577" s="1" t="s">
        <v>4303</v>
      </c>
      <c r="C1577" s="1" t="s">
        <v>112</v>
      </c>
      <c r="D1577" s="1" t="s">
        <v>20</v>
      </c>
      <c r="E1577" s="1" t="n">
        <v>16290</v>
      </c>
      <c r="F1577" s="1" t="n">
        <f aca="false">D1577-C1577</f>
        <v>2</v>
      </c>
      <c r="G1577" s="22" t="n">
        <v>3853.5</v>
      </c>
      <c r="H1577" s="1" t="n">
        <f aca="false">G1577*F1577</f>
        <v>7707</v>
      </c>
      <c r="I1577" s="13" t="s">
        <v>4304</v>
      </c>
      <c r="J1577" s="14" t="n">
        <v>7707</v>
      </c>
      <c r="K1577" s="1" t="n">
        <f aca="false">H1577-J1577</f>
        <v>0</v>
      </c>
      <c r="L1577" s="0"/>
    </row>
    <row r="1578" customFormat="false" ht="15.9" hidden="false" customHeight="false" outlineLevel="0" collapsed="false">
      <c r="A1578" s="1" t="s">
        <v>4305</v>
      </c>
      <c r="B1578" s="1" t="s">
        <v>4306</v>
      </c>
      <c r="C1578" s="1" t="s">
        <v>146</v>
      </c>
      <c r="D1578" s="1" t="s">
        <v>58</v>
      </c>
      <c r="E1578" s="1" t="n">
        <v>9865</v>
      </c>
      <c r="F1578" s="1" t="n">
        <f aca="false">D1578-C1578</f>
        <v>2</v>
      </c>
      <c r="G1578" s="22" t="n">
        <v>3853.5</v>
      </c>
      <c r="H1578" s="1" t="n">
        <f aca="false">G1578*F1578</f>
        <v>7707</v>
      </c>
      <c r="I1578" s="13" t="s">
        <v>4307</v>
      </c>
      <c r="J1578" s="14" t="n">
        <v>7707</v>
      </c>
      <c r="K1578" s="1" t="n">
        <f aca="false">H1578-J1578</f>
        <v>0</v>
      </c>
      <c r="L1578" s="0"/>
    </row>
    <row r="1579" customFormat="false" ht="30.8" hidden="false" customHeight="false" outlineLevel="0" collapsed="false">
      <c r="A1579" s="1" t="s">
        <v>4308</v>
      </c>
      <c r="B1579" s="1" t="s">
        <v>4309</v>
      </c>
      <c r="C1579" s="1" t="s">
        <v>112</v>
      </c>
      <c r="D1579" s="1" t="s">
        <v>58</v>
      </c>
      <c r="E1579" s="1" t="n">
        <v>36645</v>
      </c>
      <c r="F1579" s="1" t="n">
        <f aca="false">D1579-C1579</f>
        <v>6</v>
      </c>
      <c r="G1579" s="22" t="n">
        <v>3853.5</v>
      </c>
      <c r="H1579" s="1" t="n">
        <f aca="false">G1579*F1579</f>
        <v>23121</v>
      </c>
      <c r="I1579" s="13" t="s">
        <v>4310</v>
      </c>
      <c r="J1579" s="14" t="n">
        <v>23121</v>
      </c>
      <c r="K1579" s="1" t="n">
        <f aca="false">H1579-J1579</f>
        <v>0</v>
      </c>
      <c r="L1579" s="0"/>
    </row>
    <row r="1580" customFormat="false" ht="30.8" hidden="false" customHeight="false" outlineLevel="0" collapsed="false">
      <c r="A1580" s="1" t="s">
        <v>4311</v>
      </c>
      <c r="B1580" s="1" t="s">
        <v>4312</v>
      </c>
      <c r="C1580" s="1" t="s">
        <v>34</v>
      </c>
      <c r="D1580" s="1" t="s">
        <v>35</v>
      </c>
      <c r="E1580" s="1" t="n">
        <v>29595</v>
      </c>
      <c r="F1580" s="1" t="n">
        <f aca="false">D1580-C1580</f>
        <v>6</v>
      </c>
      <c r="G1580" s="22" t="n">
        <v>3853.5</v>
      </c>
      <c r="H1580" s="1" t="n">
        <f aca="false">G1580*F1580</f>
        <v>23121</v>
      </c>
      <c r="I1580" s="13" t="s">
        <v>4313</v>
      </c>
      <c r="J1580" s="14" t="n">
        <v>23121</v>
      </c>
      <c r="K1580" s="1" t="n">
        <f aca="false">H1580-J1580</f>
        <v>0</v>
      </c>
      <c r="L1580" s="0"/>
    </row>
    <row r="1581" s="18" customFormat="true" ht="29.85" hidden="false" customHeight="false" outlineLevel="0" collapsed="false">
      <c r="A1581" s="15" t="s">
        <v>4314</v>
      </c>
      <c r="B1581" s="15" t="s">
        <v>4315</v>
      </c>
      <c r="C1581" s="15" t="s">
        <v>43</v>
      </c>
      <c r="D1581" s="15" t="s">
        <v>74</v>
      </c>
      <c r="E1581" s="15" t="n">
        <v>28500</v>
      </c>
      <c r="F1581" s="15" t="n">
        <f aca="false">D1581-C1581</f>
        <v>6</v>
      </c>
      <c r="G1581" s="15" t="n">
        <v>3670</v>
      </c>
      <c r="H1581" s="15" t="n">
        <f aca="false">G1581*F1581</f>
        <v>22020</v>
      </c>
      <c r="I1581" s="16" t="s">
        <v>4316</v>
      </c>
      <c r="J1581" s="17" t="n">
        <v>22020</v>
      </c>
      <c r="K1581" s="15" t="n">
        <f aca="false">H1581-J1581</f>
        <v>0</v>
      </c>
    </row>
    <row r="1582" customFormat="false" ht="30.8" hidden="false" customHeight="false" outlineLevel="0" collapsed="false">
      <c r="A1582" s="1" t="s">
        <v>4317</v>
      </c>
      <c r="B1582" s="1" t="s">
        <v>4318</v>
      </c>
      <c r="C1582" s="1" t="s">
        <v>58</v>
      </c>
      <c r="D1582" s="1" t="s">
        <v>59</v>
      </c>
      <c r="E1582" s="1" t="n">
        <v>13645</v>
      </c>
      <c r="F1582" s="1" t="n">
        <f aca="false">D1582-C1582</f>
        <v>2</v>
      </c>
      <c r="G1582" s="22" t="n">
        <v>5743.5</v>
      </c>
      <c r="H1582" s="1" t="n">
        <f aca="false">G1582*F1582</f>
        <v>11487</v>
      </c>
      <c r="I1582" s="13" t="s">
        <v>4319</v>
      </c>
      <c r="J1582" s="14" t="n">
        <v>11486.8</v>
      </c>
      <c r="K1582" s="1" t="n">
        <f aca="false">H1582-J1582</f>
        <v>0.200000000000728</v>
      </c>
      <c r="L1582" s="0"/>
    </row>
    <row r="1583" s="12" customFormat="true" ht="29.85" hidden="false" customHeight="false" outlineLevel="0" collapsed="false">
      <c r="A1583" s="19" t="s">
        <v>4320</v>
      </c>
      <c r="B1583" s="11" t="s">
        <v>4321</v>
      </c>
      <c r="C1583" s="11" t="s">
        <v>133</v>
      </c>
      <c r="D1583" s="11" t="s">
        <v>51</v>
      </c>
      <c r="E1583" s="11" t="n">
        <v>29595</v>
      </c>
      <c r="F1583" s="11" t="n">
        <f aca="false">D1583-C1583</f>
        <v>2</v>
      </c>
      <c r="G1583" s="8" t="n">
        <f aca="false">3853.5*3</f>
        <v>11560.5</v>
      </c>
      <c r="H1583" s="11" t="n">
        <f aca="false">G1583*F1583</f>
        <v>23121</v>
      </c>
      <c r="I1583" s="9" t="s">
        <v>4322</v>
      </c>
      <c r="J1583" s="10" t="n">
        <v>7707</v>
      </c>
      <c r="K1583" s="11" t="n">
        <f aca="false">H1583-J1583-J1584-J1585</f>
        <v>0</v>
      </c>
      <c r="L1583" s="11"/>
    </row>
    <row r="1584" s="12" customFormat="true" ht="29.85" hidden="false" customHeight="false" outlineLevel="0" collapsed="false">
      <c r="A1584" s="19"/>
      <c r="B1584" s="11"/>
      <c r="C1584" s="11"/>
      <c r="D1584" s="11"/>
      <c r="E1584" s="11"/>
      <c r="F1584" s="11"/>
      <c r="G1584" s="8"/>
      <c r="H1584" s="11"/>
      <c r="I1584" s="9" t="s">
        <v>4323</v>
      </c>
      <c r="J1584" s="10" t="n">
        <v>7707</v>
      </c>
      <c r="K1584" s="11" t="n">
        <v>0</v>
      </c>
      <c r="L1584" s="11"/>
    </row>
    <row r="1585" s="12" customFormat="true" ht="30.8" hidden="false" customHeight="false" outlineLevel="0" collapsed="false">
      <c r="A1585" s="19"/>
      <c r="B1585" s="11"/>
      <c r="C1585" s="11"/>
      <c r="D1585" s="11"/>
      <c r="E1585" s="11"/>
      <c r="F1585" s="11"/>
      <c r="G1585" s="8"/>
      <c r="H1585" s="11"/>
      <c r="I1585" s="9" t="s">
        <v>4324</v>
      </c>
      <c r="J1585" s="10" t="n">
        <v>7707</v>
      </c>
      <c r="K1585" s="11" t="n">
        <v>0</v>
      </c>
      <c r="L1585" s="11"/>
    </row>
    <row r="1586" customFormat="false" ht="15.9" hidden="false" customHeight="false" outlineLevel="0" collapsed="false">
      <c r="A1586" s="1" t="s">
        <v>4325</v>
      </c>
      <c r="B1586" s="1" t="s">
        <v>4326</v>
      </c>
      <c r="C1586" s="1" t="s">
        <v>13</v>
      </c>
      <c r="D1586" s="1" t="s">
        <v>207</v>
      </c>
      <c r="E1586" s="1" t="n">
        <v>14797.5</v>
      </c>
      <c r="F1586" s="1" t="n">
        <f aca="false">D1586-C1586</f>
        <v>3</v>
      </c>
      <c r="G1586" s="22" t="n">
        <v>3853.5</v>
      </c>
      <c r="H1586" s="1" t="n">
        <f aca="false">G1586*F1586</f>
        <v>11560.5</v>
      </c>
      <c r="I1586" s="13" t="s">
        <v>4327</v>
      </c>
      <c r="J1586" s="14" t="n">
        <v>11560.5</v>
      </c>
      <c r="K1586" s="1" t="n">
        <f aca="false">H1586-J1586</f>
        <v>0</v>
      </c>
      <c r="L1586" s="0"/>
    </row>
    <row r="1587" customFormat="false" ht="15.9" hidden="false" customHeight="false" outlineLevel="0" collapsed="false">
      <c r="A1587" s="1" t="s">
        <v>4328</v>
      </c>
      <c r="B1587" s="1" t="s">
        <v>4329</v>
      </c>
      <c r="C1587" s="1" t="s">
        <v>39</v>
      </c>
      <c r="D1587" s="1" t="s">
        <v>207</v>
      </c>
      <c r="E1587" s="1" t="n">
        <v>19730</v>
      </c>
      <c r="F1587" s="1" t="n">
        <f aca="false">D1587-C1587</f>
        <v>4</v>
      </c>
      <c r="G1587" s="22" t="n">
        <v>3853.5</v>
      </c>
      <c r="H1587" s="1" t="n">
        <f aca="false">G1587*F1587</f>
        <v>15414</v>
      </c>
      <c r="I1587" s="13" t="s">
        <v>4330</v>
      </c>
      <c r="J1587" s="14" t="n">
        <v>15414</v>
      </c>
      <c r="K1587" s="1" t="n">
        <f aca="false">H1587-J1587</f>
        <v>0</v>
      </c>
      <c r="L1587" s="0"/>
    </row>
    <row r="1588" customFormat="false" ht="30.8" hidden="false" customHeight="false" outlineLevel="0" collapsed="false">
      <c r="A1588" s="1" t="s">
        <v>4331</v>
      </c>
      <c r="B1588" s="1" t="s">
        <v>4332</v>
      </c>
      <c r="C1588" s="1" t="s">
        <v>75</v>
      </c>
      <c r="D1588" s="1" t="s">
        <v>67</v>
      </c>
      <c r="E1588" s="1" t="n">
        <v>29595</v>
      </c>
      <c r="F1588" s="1" t="n">
        <f aca="false">D1588-C1588</f>
        <v>6</v>
      </c>
      <c r="G1588" s="22" t="n">
        <v>3853.5</v>
      </c>
      <c r="H1588" s="1" t="n">
        <f aca="false">G1588*F1588</f>
        <v>23121</v>
      </c>
      <c r="I1588" s="13" t="s">
        <v>4333</v>
      </c>
      <c r="J1588" s="14" t="n">
        <v>23121</v>
      </c>
      <c r="K1588" s="1" t="n">
        <f aca="false">H1588-J1588</f>
        <v>0</v>
      </c>
      <c r="L1588" s="0"/>
    </row>
    <row r="1589" customFormat="false" ht="30.8" hidden="false" customHeight="false" outlineLevel="0" collapsed="false">
      <c r="A1589" s="1" t="s">
        <v>4334</v>
      </c>
      <c r="B1589" s="1" t="s">
        <v>4335</v>
      </c>
      <c r="C1589" s="1" t="s">
        <v>43</v>
      </c>
      <c r="D1589" s="1" t="s">
        <v>47</v>
      </c>
      <c r="E1589" s="1" t="n">
        <v>11735</v>
      </c>
      <c r="F1589" s="1" t="n">
        <f aca="false">D1589-C1589</f>
        <v>2</v>
      </c>
      <c r="G1589" s="22" t="n">
        <v>3853.5</v>
      </c>
      <c r="H1589" s="1" t="n">
        <f aca="false">G1589*F1589</f>
        <v>7707</v>
      </c>
      <c r="I1589" s="13" t="s">
        <v>4336</v>
      </c>
      <c r="J1589" s="14" t="n">
        <v>7707</v>
      </c>
      <c r="K1589" s="1" t="n">
        <f aca="false">H1589-J1589</f>
        <v>0</v>
      </c>
      <c r="L1589" s="0"/>
    </row>
    <row r="1590" s="18" customFormat="true" ht="15.85" hidden="false" customHeight="false" outlineLevel="0" collapsed="false">
      <c r="A1590" s="15" t="s">
        <v>4337</v>
      </c>
      <c r="B1590" s="15" t="s">
        <v>4338</v>
      </c>
      <c r="C1590" s="15" t="s">
        <v>29</v>
      </c>
      <c r="D1590" s="15" t="s">
        <v>20</v>
      </c>
      <c r="E1590" s="15" t="n">
        <v>142000</v>
      </c>
      <c r="F1590" s="15" t="n">
        <f aca="false">D1590-C1590</f>
        <v>20</v>
      </c>
      <c r="G1590" s="15" t="n">
        <v>3670</v>
      </c>
      <c r="H1590" s="15" t="n">
        <f aca="false">G1590*F1590</f>
        <v>73400</v>
      </c>
      <c r="I1590" s="16" t="s">
        <v>4339</v>
      </c>
      <c r="J1590" s="17" t="n">
        <v>73400</v>
      </c>
      <c r="K1590" s="15" t="n">
        <f aca="false">H1590-J1590</f>
        <v>0</v>
      </c>
    </row>
    <row r="1591" customFormat="false" ht="30.8" hidden="false" customHeight="false" outlineLevel="0" collapsed="false">
      <c r="A1591" s="1" t="s">
        <v>4340</v>
      </c>
      <c r="B1591" s="1" t="s">
        <v>4341</v>
      </c>
      <c r="C1591" s="1" t="s">
        <v>34</v>
      </c>
      <c r="D1591" s="1" t="s">
        <v>35</v>
      </c>
      <c r="E1591" s="1" t="n">
        <v>36645</v>
      </c>
      <c r="F1591" s="1" t="n">
        <f aca="false">D1591-C1591</f>
        <v>6</v>
      </c>
      <c r="G1591" s="22" t="n">
        <v>3853.5</v>
      </c>
      <c r="H1591" s="1" t="n">
        <f aca="false">G1591*F1591</f>
        <v>23121</v>
      </c>
      <c r="I1591" s="13" t="s">
        <v>4342</v>
      </c>
      <c r="J1591" s="14" t="n">
        <v>23121</v>
      </c>
      <c r="K1591" s="1" t="n">
        <f aca="false">H1591-J1591</f>
        <v>0</v>
      </c>
      <c r="L1591" s="0"/>
    </row>
    <row r="1592" customFormat="false" ht="30.8" hidden="false" customHeight="false" outlineLevel="0" collapsed="false">
      <c r="A1592" s="1" t="s">
        <v>4343</v>
      </c>
      <c r="B1592" s="1" t="s">
        <v>4344</v>
      </c>
      <c r="C1592" s="1" t="s">
        <v>14</v>
      </c>
      <c r="D1592" s="1" t="s">
        <v>180</v>
      </c>
      <c r="E1592" s="1" t="n">
        <v>13645</v>
      </c>
      <c r="F1592" s="1" t="n">
        <f aca="false">D1592-C1592</f>
        <v>2</v>
      </c>
      <c r="G1592" s="22" t="n">
        <v>5743.5</v>
      </c>
      <c r="H1592" s="1" t="n">
        <f aca="false">G1592*F1592</f>
        <v>11487</v>
      </c>
      <c r="I1592" s="13" t="s">
        <v>4345</v>
      </c>
      <c r="J1592" s="14" t="n">
        <v>11486.8</v>
      </c>
      <c r="K1592" s="1" t="n">
        <f aca="false">H1592-J1592</f>
        <v>0.200000000000728</v>
      </c>
      <c r="L1592" s="0"/>
    </row>
    <row r="1593" customFormat="false" ht="30.8" hidden="false" customHeight="false" outlineLevel="0" collapsed="false">
      <c r="A1593" s="1" t="s">
        <v>4346</v>
      </c>
      <c r="B1593" s="1" t="s">
        <v>4347</v>
      </c>
      <c r="C1593" s="1" t="s">
        <v>43</v>
      </c>
      <c r="D1593" s="1" t="s">
        <v>28</v>
      </c>
      <c r="E1593" s="1" t="n">
        <v>5592.5</v>
      </c>
      <c r="F1593" s="1" t="n">
        <f aca="false">D1593-C1593</f>
        <v>1</v>
      </c>
      <c r="G1593" s="22" t="n">
        <v>3853.5</v>
      </c>
      <c r="H1593" s="1" t="n">
        <f aca="false">G1593*F1593</f>
        <v>3853.5</v>
      </c>
      <c r="I1593" s="13" t="s">
        <v>4348</v>
      </c>
      <c r="J1593" s="14" t="n">
        <v>3853.5</v>
      </c>
      <c r="K1593" s="1" t="n">
        <f aca="false">H1593-J1593</f>
        <v>0</v>
      </c>
      <c r="L1593" s="0"/>
    </row>
    <row r="1594" customFormat="false" ht="30.8" hidden="false" customHeight="false" outlineLevel="0" collapsed="false">
      <c r="A1594" s="1" t="s">
        <v>4349</v>
      </c>
      <c r="B1594" s="1" t="s">
        <v>4350</v>
      </c>
      <c r="C1594" s="1" t="s">
        <v>34</v>
      </c>
      <c r="D1594" s="1" t="s">
        <v>82</v>
      </c>
      <c r="E1594" s="1" t="n">
        <v>12215</v>
      </c>
      <c r="F1594" s="1" t="n">
        <f aca="false">D1594-C1594</f>
        <v>2</v>
      </c>
      <c r="G1594" s="22" t="n">
        <v>3853.5</v>
      </c>
      <c r="H1594" s="1" t="n">
        <f aca="false">G1594*F1594</f>
        <v>7707</v>
      </c>
      <c r="I1594" s="13" t="s">
        <v>4351</v>
      </c>
      <c r="J1594" s="14" t="n">
        <v>7707</v>
      </c>
      <c r="K1594" s="1" t="n">
        <f aca="false">H1594-J1594</f>
        <v>0</v>
      </c>
      <c r="L1594" s="0"/>
    </row>
    <row r="1595" s="18" customFormat="true" ht="29.85" hidden="false" customHeight="false" outlineLevel="0" collapsed="false">
      <c r="A1595" s="15" t="s">
        <v>4352</v>
      </c>
      <c r="B1595" s="15" t="s">
        <v>4353</v>
      </c>
      <c r="C1595" s="15" t="s">
        <v>43</v>
      </c>
      <c r="D1595" s="15" t="s">
        <v>142</v>
      </c>
      <c r="E1595" s="15" t="n">
        <v>15405</v>
      </c>
      <c r="F1595" s="15" t="n">
        <f aca="false">D1595-C1595</f>
        <v>3</v>
      </c>
      <c r="G1595" s="15"/>
      <c r="H1595" s="15" t="n">
        <v>11010</v>
      </c>
      <c r="I1595" s="16" t="s">
        <v>4354</v>
      </c>
      <c r="J1595" s="17" t="n">
        <v>11010</v>
      </c>
      <c r="K1595" s="15" t="n">
        <f aca="false">H1595-J1595</f>
        <v>0</v>
      </c>
    </row>
    <row r="1596" customFormat="false" ht="15.9" hidden="false" customHeight="false" outlineLevel="0" collapsed="false">
      <c r="A1596" s="1" t="s">
        <v>4355</v>
      </c>
      <c r="B1596" s="1" t="s">
        <v>4356</v>
      </c>
      <c r="C1596" s="1" t="s">
        <v>47</v>
      </c>
      <c r="D1596" s="1" t="s">
        <v>63</v>
      </c>
      <c r="E1596" s="1" t="n">
        <v>14797.5</v>
      </c>
      <c r="F1596" s="1" t="n">
        <f aca="false">D1596-C1596</f>
        <v>3</v>
      </c>
      <c r="G1596" s="22" t="n">
        <v>3853.5</v>
      </c>
      <c r="H1596" s="1" t="n">
        <f aca="false">G1596*F1596</f>
        <v>11560.5</v>
      </c>
      <c r="I1596" s="13" t="s">
        <v>4357</v>
      </c>
      <c r="J1596" s="14" t="n">
        <v>11560.5</v>
      </c>
      <c r="K1596" s="1" t="n">
        <f aca="false">H1596-J1596</f>
        <v>0</v>
      </c>
      <c r="L1596" s="0"/>
    </row>
    <row r="1597" customFormat="false" ht="29.85" hidden="false" customHeight="false" outlineLevel="0" collapsed="false">
      <c r="A1597" s="1" t="s">
        <v>4358</v>
      </c>
      <c r="B1597" s="1" t="s">
        <v>4359</v>
      </c>
      <c r="C1597" s="1" t="s">
        <v>29</v>
      </c>
      <c r="D1597" s="1" t="s">
        <v>75</v>
      </c>
      <c r="E1597" s="1" t="n">
        <v>19730</v>
      </c>
      <c r="F1597" s="1" t="n">
        <f aca="false">D1597-C1597</f>
        <v>4</v>
      </c>
      <c r="G1597" s="22" t="n">
        <v>3853.5</v>
      </c>
      <c r="H1597" s="1" t="n">
        <f aca="false">G1597*F1597</f>
        <v>15414</v>
      </c>
      <c r="I1597" s="13" t="s">
        <v>4360</v>
      </c>
      <c r="J1597" s="14" t="n">
        <v>15414</v>
      </c>
      <c r="K1597" s="1" t="n">
        <f aca="false">H1597-J1597</f>
        <v>0</v>
      </c>
      <c r="L1597" s="0"/>
    </row>
    <row r="1598" s="18" customFormat="true" ht="29.85" hidden="false" customHeight="false" outlineLevel="0" collapsed="false">
      <c r="A1598" s="15" t="s">
        <v>4361</v>
      </c>
      <c r="B1598" s="15" t="s">
        <v>4362</v>
      </c>
      <c r="C1598" s="15" t="s">
        <v>93</v>
      </c>
      <c r="D1598" s="15" t="s">
        <v>67</v>
      </c>
      <c r="E1598" s="15" t="n">
        <v>9865</v>
      </c>
      <c r="F1598" s="15" t="n">
        <f aca="false">D1598-C1598</f>
        <v>2</v>
      </c>
      <c r="G1598" s="15" t="n">
        <v>3853.5</v>
      </c>
      <c r="H1598" s="15" t="n">
        <f aca="false">G1598*F1598</f>
        <v>7707</v>
      </c>
      <c r="I1598" s="16" t="s">
        <v>4363</v>
      </c>
      <c r="J1598" s="17" t="n">
        <v>7707</v>
      </c>
      <c r="K1598" s="15" t="n">
        <f aca="false">H1598-J1598</f>
        <v>0</v>
      </c>
    </row>
    <row r="1599" customFormat="false" ht="30.8" hidden="false" customHeight="false" outlineLevel="0" collapsed="false">
      <c r="A1599" s="1" t="s">
        <v>4364</v>
      </c>
      <c r="B1599" s="1" t="s">
        <v>4365</v>
      </c>
      <c r="C1599" s="1" t="s">
        <v>39</v>
      </c>
      <c r="D1599" s="1" t="s">
        <v>13</v>
      </c>
      <c r="E1599" s="1" t="n">
        <v>4932.5</v>
      </c>
      <c r="F1599" s="1" t="n">
        <f aca="false">D1599-C1599</f>
        <v>1</v>
      </c>
      <c r="G1599" s="22" t="n">
        <v>3853.5</v>
      </c>
      <c r="H1599" s="1" t="n">
        <f aca="false">G1599*F1599</f>
        <v>3853.5</v>
      </c>
      <c r="I1599" s="13" t="s">
        <v>4366</v>
      </c>
      <c r="J1599" s="14" t="n">
        <v>3853.5</v>
      </c>
      <c r="K1599" s="1" t="n">
        <f aca="false">H1599-J1599</f>
        <v>0</v>
      </c>
      <c r="L1599" s="0"/>
    </row>
    <row r="1600" customFormat="false" ht="15.9" hidden="false" customHeight="false" outlineLevel="0" collapsed="false">
      <c r="A1600" s="1" t="s">
        <v>4367</v>
      </c>
      <c r="B1600" s="1" t="s">
        <v>4368</v>
      </c>
      <c r="C1600" s="1" t="s">
        <v>19</v>
      </c>
      <c r="D1600" s="1" t="s">
        <v>82</v>
      </c>
      <c r="E1600" s="1" t="n">
        <v>6822.5</v>
      </c>
      <c r="F1600" s="1" t="n">
        <f aca="false">D1600-C1600</f>
        <v>1</v>
      </c>
      <c r="G1600" s="22" t="n">
        <v>5743.5</v>
      </c>
      <c r="H1600" s="1" t="n">
        <f aca="false">G1600*F1600</f>
        <v>5743.5</v>
      </c>
      <c r="I1600" s="13" t="s">
        <v>4369</v>
      </c>
      <c r="J1600" s="14" t="n">
        <v>5743.4</v>
      </c>
      <c r="K1600" s="1" t="n">
        <f aca="false">H1600-J1600</f>
        <v>0.100000000000364</v>
      </c>
      <c r="L1600" s="0"/>
    </row>
    <row r="1601" customFormat="false" ht="30.8" hidden="false" customHeight="false" outlineLevel="0" collapsed="false">
      <c r="A1601" s="1" t="s">
        <v>4370</v>
      </c>
      <c r="B1601" s="1" t="s">
        <v>4371</v>
      </c>
      <c r="C1601" s="1" t="s">
        <v>75</v>
      </c>
      <c r="D1601" s="1" t="s">
        <v>93</v>
      </c>
      <c r="E1601" s="1" t="n">
        <v>19880</v>
      </c>
      <c r="F1601" s="1" t="n">
        <f aca="false">D1601-C1601</f>
        <v>4</v>
      </c>
      <c r="G1601" s="22" t="n">
        <v>3853.5</v>
      </c>
      <c r="H1601" s="1" t="n">
        <f aca="false">G1601*F1601</f>
        <v>15414</v>
      </c>
      <c r="I1601" s="13" t="s">
        <v>4372</v>
      </c>
      <c r="J1601" s="14" t="n">
        <v>15414</v>
      </c>
      <c r="K1601" s="1" t="n">
        <f aca="false">H1601-J1601</f>
        <v>0</v>
      </c>
      <c r="L1601" s="0"/>
    </row>
    <row r="1602" customFormat="false" ht="30.8" hidden="false" customHeight="false" outlineLevel="0" collapsed="false">
      <c r="A1602" s="1" t="s">
        <v>4373</v>
      </c>
      <c r="B1602" s="1" t="s">
        <v>4374</v>
      </c>
      <c r="C1602" s="1" t="s">
        <v>86</v>
      </c>
      <c r="D1602" s="1" t="s">
        <v>133</v>
      </c>
      <c r="E1602" s="1" t="n">
        <v>4932.5</v>
      </c>
      <c r="F1602" s="1" t="n">
        <f aca="false">D1602-C1602</f>
        <v>1</v>
      </c>
      <c r="G1602" s="22" t="n">
        <v>3853.5</v>
      </c>
      <c r="H1602" s="1" t="n">
        <f aca="false">G1602*F1602</f>
        <v>3853.5</v>
      </c>
      <c r="I1602" s="13" t="s">
        <v>4375</v>
      </c>
      <c r="J1602" s="14" t="n">
        <v>3853.5</v>
      </c>
      <c r="K1602" s="1" t="n">
        <f aca="false">H1602-J1602</f>
        <v>0</v>
      </c>
      <c r="L1602" s="0"/>
    </row>
    <row r="1603" customFormat="false" ht="30.8" hidden="false" customHeight="false" outlineLevel="0" collapsed="false">
      <c r="A1603" s="1" t="s">
        <v>4376</v>
      </c>
      <c r="B1603" s="1" t="s">
        <v>4377</v>
      </c>
      <c r="C1603" s="1" t="s">
        <v>142</v>
      </c>
      <c r="D1603" s="1" t="s">
        <v>75</v>
      </c>
      <c r="E1603" s="1" t="n">
        <v>24662.5</v>
      </c>
      <c r="F1603" s="1" t="n">
        <f aca="false">D1603-C1603</f>
        <v>5</v>
      </c>
      <c r="G1603" s="22" t="n">
        <v>3853.5</v>
      </c>
      <c r="H1603" s="1" t="n">
        <f aca="false">G1603*F1603</f>
        <v>19267.5</v>
      </c>
      <c r="I1603" s="13" t="s">
        <v>4378</v>
      </c>
      <c r="J1603" s="14" t="n">
        <v>19267.5</v>
      </c>
      <c r="K1603" s="1" t="n">
        <f aca="false">H1603-J1603</f>
        <v>0</v>
      </c>
      <c r="L1603" s="0"/>
    </row>
    <row r="1604" customFormat="false" ht="30.8" hidden="false" customHeight="false" outlineLevel="0" collapsed="false">
      <c r="A1604" s="1" t="s">
        <v>4379</v>
      </c>
      <c r="B1604" s="1" t="s">
        <v>4380</v>
      </c>
      <c r="C1604" s="1" t="s">
        <v>180</v>
      </c>
      <c r="D1604" s="1" t="s">
        <v>58</v>
      </c>
      <c r="E1604" s="1" t="n">
        <v>17107.5</v>
      </c>
      <c r="F1604" s="1" t="n">
        <f aca="false">D1604-C1604</f>
        <v>3</v>
      </c>
      <c r="G1604" s="22" t="n">
        <v>3853.5</v>
      </c>
      <c r="H1604" s="1" t="n">
        <f aca="false">G1604*F1604</f>
        <v>11560.5</v>
      </c>
      <c r="I1604" s="13" t="s">
        <v>4381</v>
      </c>
      <c r="J1604" s="14" t="n">
        <v>11560.5</v>
      </c>
      <c r="K1604" s="1" t="n">
        <f aca="false">H1604-J1604</f>
        <v>0</v>
      </c>
      <c r="L1604" s="0"/>
    </row>
    <row r="1605" customFormat="false" ht="30.8" hidden="false" customHeight="false" outlineLevel="0" collapsed="false">
      <c r="A1605" s="1" t="s">
        <v>4382</v>
      </c>
      <c r="B1605" s="1" t="s">
        <v>4383</v>
      </c>
      <c r="C1605" s="1" t="s">
        <v>13</v>
      </c>
      <c r="D1605" s="1" t="s">
        <v>133</v>
      </c>
      <c r="E1605" s="1" t="n">
        <v>9865</v>
      </c>
      <c r="F1605" s="1" t="n">
        <f aca="false">D1605-C1605</f>
        <v>2</v>
      </c>
      <c r="G1605" s="22" t="n">
        <v>3853.5</v>
      </c>
      <c r="H1605" s="1" t="n">
        <f aca="false">G1605*F1605</f>
        <v>7707</v>
      </c>
      <c r="I1605" s="13" t="s">
        <v>4384</v>
      </c>
      <c r="J1605" s="14" t="n">
        <v>7707</v>
      </c>
      <c r="K1605" s="1" t="n">
        <f aca="false">H1605-J1605</f>
        <v>0</v>
      </c>
      <c r="L1605" s="0"/>
    </row>
    <row r="1606" customFormat="false" ht="30.8" hidden="false" customHeight="false" outlineLevel="0" collapsed="false">
      <c r="A1606" s="1" t="s">
        <v>4385</v>
      </c>
      <c r="B1606" s="1" t="s">
        <v>4386</v>
      </c>
      <c r="C1606" s="1" t="s">
        <v>51</v>
      </c>
      <c r="D1606" s="1" t="s">
        <v>14</v>
      </c>
      <c r="E1606" s="1" t="n">
        <v>13645</v>
      </c>
      <c r="F1606" s="1" t="n">
        <f aca="false">D1606-C1606</f>
        <v>2</v>
      </c>
      <c r="G1606" s="22" t="n">
        <v>5743.5</v>
      </c>
      <c r="H1606" s="1" t="n">
        <f aca="false">G1606*F1606</f>
        <v>11487</v>
      </c>
      <c r="I1606" s="13" t="s">
        <v>4387</v>
      </c>
      <c r="J1606" s="14" t="n">
        <v>11486.8</v>
      </c>
      <c r="K1606" s="1" t="n">
        <f aca="false">H1606-J1606</f>
        <v>0.200000000000728</v>
      </c>
      <c r="L1606" s="0"/>
    </row>
    <row r="1607" customFormat="false" ht="30.8" hidden="false" customHeight="false" outlineLevel="0" collapsed="false">
      <c r="A1607" s="1" t="s">
        <v>4388</v>
      </c>
      <c r="B1607" s="1" t="s">
        <v>4389</v>
      </c>
      <c r="C1607" s="1" t="s">
        <v>150</v>
      </c>
      <c r="D1607" s="1" t="s">
        <v>58</v>
      </c>
      <c r="E1607" s="1" t="n">
        <v>6822.5</v>
      </c>
      <c r="F1607" s="1" t="n">
        <f aca="false">D1607-C1607</f>
        <v>1</v>
      </c>
      <c r="G1607" s="22" t="n">
        <v>5743.5</v>
      </c>
      <c r="H1607" s="1" t="n">
        <f aca="false">G1607*F1607</f>
        <v>5743.5</v>
      </c>
      <c r="I1607" s="13" t="s">
        <v>4390</v>
      </c>
      <c r="J1607" s="14" t="n">
        <v>5743.4</v>
      </c>
      <c r="K1607" s="1" t="n">
        <f aca="false">H1607-J1607</f>
        <v>0.100000000000364</v>
      </c>
      <c r="L1607" s="0"/>
    </row>
    <row r="1608" customFormat="false" ht="30.8" hidden="false" customHeight="false" outlineLevel="0" collapsed="false">
      <c r="A1608" s="1" t="s">
        <v>4391</v>
      </c>
      <c r="B1608" s="1" t="s">
        <v>4392</v>
      </c>
      <c r="C1608" s="1" t="s">
        <v>75</v>
      </c>
      <c r="D1608" s="1" t="s">
        <v>19</v>
      </c>
      <c r="E1608" s="1" t="n">
        <v>11545</v>
      </c>
      <c r="F1608" s="1" t="n">
        <f aca="false">D1608-C1608</f>
        <v>2</v>
      </c>
      <c r="G1608" s="22" t="n">
        <v>4693.5</v>
      </c>
      <c r="H1608" s="1" t="n">
        <f aca="false">G1608*F1608</f>
        <v>9387</v>
      </c>
      <c r="I1608" s="13" t="s">
        <v>4393</v>
      </c>
      <c r="J1608" s="14" t="n">
        <v>9387</v>
      </c>
      <c r="K1608" s="1" t="n">
        <f aca="false">H1608-J1608</f>
        <v>0</v>
      </c>
      <c r="L1608" s="0"/>
    </row>
    <row r="1609" customFormat="false" ht="15.9" hidden="false" customHeight="false" outlineLevel="0" collapsed="false">
      <c r="A1609" s="1" t="s">
        <v>4394</v>
      </c>
      <c r="B1609" s="1" t="s">
        <v>4392</v>
      </c>
      <c r="C1609" s="1" t="s">
        <v>58</v>
      </c>
      <c r="D1609" s="1" t="s">
        <v>59</v>
      </c>
      <c r="E1609" s="1" t="n">
        <v>10415</v>
      </c>
      <c r="F1609" s="1" t="n">
        <f aca="false">D1609-C1609</f>
        <v>2</v>
      </c>
      <c r="G1609" s="22" t="n">
        <v>3853.5</v>
      </c>
      <c r="H1609" s="1" t="n">
        <f aca="false">G1609*F1609</f>
        <v>7707</v>
      </c>
      <c r="I1609" s="13" t="s">
        <v>4395</v>
      </c>
      <c r="J1609" s="14" t="n">
        <v>7707</v>
      </c>
      <c r="K1609" s="1" t="n">
        <f aca="false">H1609-J1609</f>
        <v>0</v>
      </c>
      <c r="L1609" s="0"/>
    </row>
    <row r="1610" customFormat="false" ht="30.8" hidden="false" customHeight="false" outlineLevel="0" collapsed="false">
      <c r="A1610" s="1" t="s">
        <v>4396</v>
      </c>
      <c r="B1610" s="1" t="s">
        <v>4397</v>
      </c>
      <c r="C1610" s="1" t="s">
        <v>58</v>
      </c>
      <c r="D1610" s="1" t="s">
        <v>59</v>
      </c>
      <c r="E1610" s="1" t="n">
        <v>11185</v>
      </c>
      <c r="F1610" s="1" t="n">
        <f aca="false">D1610-C1610</f>
        <v>2</v>
      </c>
      <c r="G1610" s="22" t="n">
        <v>3853.5</v>
      </c>
      <c r="H1610" s="1" t="n">
        <f aca="false">G1610*F1610</f>
        <v>7707</v>
      </c>
      <c r="I1610" s="13" t="s">
        <v>4398</v>
      </c>
      <c r="J1610" s="14" t="n">
        <v>7707</v>
      </c>
      <c r="K1610" s="1" t="n">
        <f aca="false">H1610-J1610</f>
        <v>0</v>
      </c>
      <c r="L1610" s="0"/>
    </row>
    <row r="1611" customFormat="false" ht="30.8" hidden="false" customHeight="false" outlineLevel="0" collapsed="false">
      <c r="A1611" s="1" t="s">
        <v>4399</v>
      </c>
      <c r="B1611" s="1" t="s">
        <v>4400</v>
      </c>
      <c r="C1611" s="1" t="s">
        <v>74</v>
      </c>
      <c r="D1611" s="1" t="s">
        <v>24</v>
      </c>
      <c r="E1611" s="1" t="n">
        <v>5317.5</v>
      </c>
      <c r="F1611" s="1" t="n">
        <f aca="false">D1611-C1611</f>
        <v>1</v>
      </c>
      <c r="G1611" s="22" t="n">
        <v>3853.5</v>
      </c>
      <c r="H1611" s="1" t="n">
        <f aca="false">G1611*F1611</f>
        <v>3853.5</v>
      </c>
      <c r="I1611" s="13" t="s">
        <v>4401</v>
      </c>
      <c r="J1611" s="14" t="n">
        <v>3853.5</v>
      </c>
      <c r="K1611" s="1" t="n">
        <f aca="false">H1611-J1611</f>
        <v>0</v>
      </c>
      <c r="L1611" s="0"/>
    </row>
    <row r="1612" customFormat="false" ht="30.8" hidden="false" customHeight="false" outlineLevel="0" collapsed="false">
      <c r="A1612" s="1" t="s">
        <v>4402</v>
      </c>
      <c r="B1612" s="1" t="s">
        <v>4403</v>
      </c>
      <c r="C1612" s="1" t="s">
        <v>207</v>
      </c>
      <c r="D1612" s="1" t="s">
        <v>14</v>
      </c>
      <c r="E1612" s="1" t="n">
        <v>15952.5</v>
      </c>
      <c r="F1612" s="1" t="n">
        <f aca="false">D1612-C1612</f>
        <v>3</v>
      </c>
      <c r="G1612" s="22" t="n">
        <v>3853.5</v>
      </c>
      <c r="H1612" s="1" t="n">
        <f aca="false">G1612*F1612</f>
        <v>11560.5</v>
      </c>
      <c r="I1612" s="13" t="s">
        <v>4404</v>
      </c>
      <c r="J1612" s="14" t="n">
        <v>11560.5</v>
      </c>
      <c r="K1612" s="1" t="n">
        <f aca="false">H1612-J1612</f>
        <v>0</v>
      </c>
      <c r="L1612" s="0"/>
    </row>
    <row r="1613" customFormat="false" ht="30.8" hidden="false" customHeight="false" outlineLevel="0" collapsed="false">
      <c r="A1613" s="1" t="s">
        <v>4405</v>
      </c>
      <c r="B1613" s="1" t="s">
        <v>4406</v>
      </c>
      <c r="C1613" s="1" t="s">
        <v>180</v>
      </c>
      <c r="D1613" s="1" t="s">
        <v>150</v>
      </c>
      <c r="E1613" s="1" t="n">
        <v>11545</v>
      </c>
      <c r="F1613" s="1" t="n">
        <f aca="false">D1613-C1613</f>
        <v>2</v>
      </c>
      <c r="G1613" s="22" t="n">
        <v>4693.5</v>
      </c>
      <c r="H1613" s="1" t="n">
        <f aca="false">G1613*F1613</f>
        <v>9387</v>
      </c>
      <c r="I1613" s="13" t="s">
        <v>4407</v>
      </c>
      <c r="J1613" s="14" t="n">
        <v>9387</v>
      </c>
      <c r="K1613" s="1" t="n">
        <f aca="false">H1613-J1613</f>
        <v>0</v>
      </c>
      <c r="L1613" s="0"/>
    </row>
    <row r="1614" customFormat="false" ht="33.55" hidden="false" customHeight="true" outlineLevel="0" collapsed="false">
      <c r="A1614" s="22" t="s">
        <v>4408</v>
      </c>
      <c r="B1614" s="22" t="s">
        <v>4409</v>
      </c>
      <c r="C1614" s="22" t="s">
        <v>47</v>
      </c>
      <c r="D1614" s="22" t="s">
        <v>74</v>
      </c>
      <c r="E1614" s="22" t="n">
        <v>28390</v>
      </c>
      <c r="F1614" s="22" t="n">
        <f aca="false">D1614-C1614</f>
        <v>4</v>
      </c>
      <c r="G1614" s="22" t="n">
        <v>5743.5</v>
      </c>
      <c r="H1614" s="22" t="n">
        <f aca="false">G1614*F1614</f>
        <v>22974</v>
      </c>
      <c r="I1614" s="13" t="s">
        <v>4410</v>
      </c>
      <c r="J1614" s="14" t="n">
        <v>22973.6</v>
      </c>
      <c r="K1614" s="1" t="n">
        <f aca="false">H1614-J1614</f>
        <v>0.400000000001455</v>
      </c>
      <c r="L1614" s="0"/>
    </row>
    <row r="1615" customFormat="false" ht="30.8" hidden="false" customHeight="false" outlineLevel="0" collapsed="false">
      <c r="A1615" s="22" t="s">
        <v>4411</v>
      </c>
      <c r="B1615" s="22" t="s">
        <v>4412</v>
      </c>
      <c r="C1615" s="22" t="s">
        <v>24</v>
      </c>
      <c r="D1615" s="22" t="s">
        <v>75</v>
      </c>
      <c r="E1615" s="22" t="n">
        <v>4932.5</v>
      </c>
      <c r="F1615" s="22" t="n">
        <f aca="false">D1615-C1615</f>
        <v>1</v>
      </c>
      <c r="G1615" s="22" t="n">
        <v>3853.5</v>
      </c>
      <c r="H1615" s="22" t="n">
        <f aca="false">G1615*F1615</f>
        <v>3853.5</v>
      </c>
      <c r="I1615" s="13" t="s">
        <v>4413</v>
      </c>
      <c r="J1615" s="14" t="n">
        <v>3853.5</v>
      </c>
      <c r="K1615" s="1" t="n">
        <f aca="false">H1615-J1615</f>
        <v>0</v>
      </c>
      <c r="L1615" s="0"/>
    </row>
    <row r="1616" customFormat="false" ht="30.8" hidden="false" customHeight="false" outlineLevel="0" collapsed="false">
      <c r="A1616" s="22" t="s">
        <v>4414</v>
      </c>
      <c r="B1616" s="22" t="s">
        <v>4415</v>
      </c>
      <c r="C1616" s="22" t="s">
        <v>20</v>
      </c>
      <c r="D1616" s="22" t="s">
        <v>58</v>
      </c>
      <c r="E1616" s="22" t="n">
        <v>24430</v>
      </c>
      <c r="F1616" s="22" t="n">
        <f aca="false">D1616-C1616</f>
        <v>4</v>
      </c>
      <c r="G1616" s="22" t="n">
        <v>3853.5</v>
      </c>
      <c r="H1616" s="22" t="n">
        <f aca="false">G1616*F1616</f>
        <v>15414</v>
      </c>
      <c r="I1616" s="13" t="s">
        <v>4416</v>
      </c>
      <c r="J1616" s="14" t="n">
        <v>15414</v>
      </c>
      <c r="K1616" s="1" t="n">
        <f aca="false">H1616-J1616</f>
        <v>0</v>
      </c>
      <c r="L1616" s="0"/>
    </row>
    <row r="1617" customFormat="false" ht="15.9" hidden="false" customHeight="false" outlineLevel="0" collapsed="false">
      <c r="A1617" s="22" t="s">
        <v>4417</v>
      </c>
      <c r="B1617" s="22" t="s">
        <v>4418</v>
      </c>
      <c r="C1617" s="22" t="s">
        <v>133</v>
      </c>
      <c r="D1617" s="22" t="s">
        <v>112</v>
      </c>
      <c r="E1617" s="22" t="n">
        <v>15622.5</v>
      </c>
      <c r="F1617" s="22" t="n">
        <f aca="false">D1617-C1617</f>
        <v>3</v>
      </c>
      <c r="G1617" s="22" t="n">
        <v>3853.5</v>
      </c>
      <c r="H1617" s="22" t="n">
        <f aca="false">G1617*F1617</f>
        <v>11560.5</v>
      </c>
      <c r="I1617" s="13" t="s">
        <v>4419</v>
      </c>
      <c r="J1617" s="14" t="n">
        <v>11560.5</v>
      </c>
      <c r="K1617" s="1" t="n">
        <f aca="false">H1617-J1617</f>
        <v>0</v>
      </c>
      <c r="L1617" s="0"/>
    </row>
    <row r="1618" customFormat="false" ht="30.8" hidden="false" customHeight="false" outlineLevel="0" collapsed="false">
      <c r="A1618" s="1" t="s">
        <v>4420</v>
      </c>
      <c r="B1618" s="1" t="s">
        <v>4421</v>
      </c>
      <c r="C1618" s="1" t="s">
        <v>39</v>
      </c>
      <c r="D1618" s="1" t="s">
        <v>14</v>
      </c>
      <c r="E1618" s="1" t="n">
        <v>34527.5</v>
      </c>
      <c r="F1618" s="1" t="n">
        <f aca="false">D1618-C1618</f>
        <v>7</v>
      </c>
      <c r="G1618" s="22" t="n">
        <v>3853.5</v>
      </c>
      <c r="H1618" s="1" t="n">
        <f aca="false">G1618*F1618</f>
        <v>26974.5</v>
      </c>
      <c r="I1618" s="13" t="s">
        <v>4422</v>
      </c>
      <c r="J1618" s="14" t="n">
        <v>26974.5</v>
      </c>
      <c r="K1618" s="1" t="n">
        <f aca="false">H1618-J1618</f>
        <v>0</v>
      </c>
      <c r="L1618" s="0"/>
    </row>
    <row r="1619" customFormat="false" ht="30.8" hidden="false" customHeight="false" outlineLevel="0" collapsed="false">
      <c r="A1619" s="1" t="s">
        <v>4423</v>
      </c>
      <c r="B1619" s="1" t="s">
        <v>4424</v>
      </c>
      <c r="C1619" s="1" t="s">
        <v>63</v>
      </c>
      <c r="D1619" s="1" t="s">
        <v>24</v>
      </c>
      <c r="E1619" s="1" t="n">
        <v>9865</v>
      </c>
      <c r="F1619" s="1" t="n">
        <f aca="false">D1619-C1619</f>
        <v>2</v>
      </c>
      <c r="G1619" s="22" t="n">
        <v>3853.5</v>
      </c>
      <c r="H1619" s="1" t="n">
        <f aca="false">G1619*F1619</f>
        <v>7707</v>
      </c>
      <c r="I1619" s="13" t="s">
        <v>4425</v>
      </c>
      <c r="J1619" s="14" t="n">
        <v>7707</v>
      </c>
      <c r="K1619" s="1" t="n">
        <f aca="false">H1619-J1619</f>
        <v>0</v>
      </c>
      <c r="L1619" s="0"/>
    </row>
    <row r="1620" customFormat="false" ht="30.8" hidden="false" customHeight="false" outlineLevel="0" collapsed="false">
      <c r="A1620" s="1" t="s">
        <v>4426</v>
      </c>
      <c r="B1620" s="1" t="s">
        <v>4427</v>
      </c>
      <c r="C1620" s="1" t="s">
        <v>82</v>
      </c>
      <c r="D1620" s="1" t="s">
        <v>119</v>
      </c>
      <c r="E1620" s="1" t="n">
        <v>9865</v>
      </c>
      <c r="F1620" s="1" t="n">
        <f aca="false">D1620-C1620</f>
        <v>2</v>
      </c>
      <c r="G1620" s="22" t="n">
        <v>3853.5</v>
      </c>
      <c r="H1620" s="1" t="n">
        <f aca="false">G1620*F1620</f>
        <v>7707</v>
      </c>
      <c r="I1620" s="13" t="s">
        <v>4428</v>
      </c>
      <c r="J1620" s="14" t="n">
        <v>7707</v>
      </c>
      <c r="K1620" s="1" t="n">
        <f aca="false">H1620-J1620</f>
        <v>0</v>
      </c>
      <c r="L1620" s="0"/>
    </row>
    <row r="1621" customFormat="false" ht="30.8" hidden="false" customHeight="false" outlineLevel="0" collapsed="false">
      <c r="A1621" s="1" t="s">
        <v>4429</v>
      </c>
      <c r="B1621" s="1" t="s">
        <v>4430</v>
      </c>
      <c r="C1621" s="1" t="s">
        <v>47</v>
      </c>
      <c r="D1621" s="1" t="s">
        <v>34</v>
      </c>
      <c r="E1621" s="1" t="n">
        <v>57015</v>
      </c>
      <c r="F1621" s="1" t="n">
        <f aca="false">D1621-C1621</f>
        <v>7</v>
      </c>
      <c r="G1621" s="22" t="n">
        <v>3853.5</v>
      </c>
      <c r="H1621" s="1" t="n">
        <f aca="false">G1621*F1621</f>
        <v>26974.5</v>
      </c>
      <c r="I1621" s="13" t="s">
        <v>4431</v>
      </c>
      <c r="J1621" s="14" t="n">
        <v>26974.5</v>
      </c>
      <c r="K1621" s="1" t="n">
        <f aca="false">H1621-J1621</f>
        <v>0</v>
      </c>
      <c r="L1621" s="0"/>
    </row>
    <row r="1622" customFormat="false" ht="30.8" hidden="false" customHeight="false" outlineLevel="0" collapsed="false">
      <c r="A1622" s="1" t="s">
        <v>4432</v>
      </c>
      <c r="B1622" s="1" t="s">
        <v>4433</v>
      </c>
      <c r="C1622" s="1" t="s">
        <v>39</v>
      </c>
      <c r="D1622" s="1" t="s">
        <v>207</v>
      </c>
      <c r="E1622" s="1" t="n">
        <v>19730</v>
      </c>
      <c r="F1622" s="1" t="n">
        <f aca="false">D1622-C1622</f>
        <v>4</v>
      </c>
      <c r="G1622" s="22" t="n">
        <v>3853.5</v>
      </c>
      <c r="H1622" s="1" t="n">
        <f aca="false">G1622*F1622</f>
        <v>15414</v>
      </c>
      <c r="I1622" s="13" t="s">
        <v>4434</v>
      </c>
      <c r="J1622" s="14" t="n">
        <v>15414</v>
      </c>
      <c r="K1622" s="1" t="n">
        <f aca="false">H1622-J1622</f>
        <v>0</v>
      </c>
      <c r="L1622" s="0"/>
    </row>
    <row r="1623" customFormat="false" ht="30.8" hidden="false" customHeight="false" outlineLevel="0" collapsed="false">
      <c r="A1623" s="1" t="s">
        <v>4435</v>
      </c>
      <c r="B1623" s="1" t="s">
        <v>4436</v>
      </c>
      <c r="C1623" s="1" t="s">
        <v>47</v>
      </c>
      <c r="D1623" s="1" t="s">
        <v>34</v>
      </c>
      <c r="E1623" s="1" t="n">
        <v>36452.5</v>
      </c>
      <c r="F1623" s="1" t="n">
        <f aca="false">D1623-C1623</f>
        <v>7</v>
      </c>
      <c r="G1623" s="22" t="n">
        <v>3853.5</v>
      </c>
      <c r="H1623" s="1" t="n">
        <f aca="false">G1623*F1623</f>
        <v>26974.5</v>
      </c>
      <c r="I1623" s="13" t="s">
        <v>4437</v>
      </c>
      <c r="J1623" s="14" t="n">
        <v>26974.5</v>
      </c>
      <c r="K1623" s="1" t="n">
        <f aca="false">H1623-J1623</f>
        <v>0</v>
      </c>
      <c r="L1623" s="0"/>
    </row>
    <row r="1624" s="49" customFormat="true" ht="29.85" hidden="false" customHeight="false" outlineLevel="0" collapsed="false">
      <c r="A1624" s="45" t="s">
        <v>4438</v>
      </c>
      <c r="B1624" s="45" t="s">
        <v>4439</v>
      </c>
      <c r="C1624" s="45" t="s">
        <v>24</v>
      </c>
      <c r="D1624" s="45" t="s">
        <v>93</v>
      </c>
      <c r="E1624" s="45" t="n">
        <v>23750</v>
      </c>
      <c r="F1624" s="45" t="n">
        <f aca="false">D1624-C1624</f>
        <v>5</v>
      </c>
      <c r="G1624" s="45" t="n">
        <v>3670</v>
      </c>
      <c r="H1624" s="45" t="n">
        <f aca="false">G1624*F1624</f>
        <v>18350</v>
      </c>
      <c r="I1624" s="47" t="s">
        <v>4440</v>
      </c>
      <c r="J1624" s="48" t="n">
        <v>18350</v>
      </c>
      <c r="K1624" s="15" t="n">
        <f aca="false">H1624-J1624</f>
        <v>0</v>
      </c>
      <c r="L1624" s="45"/>
      <c r="AMI1624" s="18"/>
      <c r="AMJ1624" s="18"/>
    </row>
    <row r="1625" customFormat="false" ht="30.8" hidden="false" customHeight="false" outlineLevel="0" collapsed="false">
      <c r="A1625" s="1" t="s">
        <v>4441</v>
      </c>
      <c r="B1625" s="1" t="s">
        <v>4442</v>
      </c>
      <c r="C1625" s="1" t="s">
        <v>39</v>
      </c>
      <c r="D1625" s="1" t="s">
        <v>207</v>
      </c>
      <c r="E1625" s="1" t="n">
        <v>28980</v>
      </c>
      <c r="F1625" s="1" t="n">
        <f aca="false">D1625-C1625</f>
        <v>4</v>
      </c>
      <c r="G1625" s="22" t="n">
        <v>3853.5</v>
      </c>
      <c r="H1625" s="1" t="n">
        <f aca="false">G1625*F1625</f>
        <v>15414</v>
      </c>
      <c r="I1625" s="13" t="s">
        <v>4443</v>
      </c>
      <c r="J1625" s="14" t="n">
        <v>15414</v>
      </c>
      <c r="K1625" s="1" t="n">
        <f aca="false">H1625-J1625</f>
        <v>0</v>
      </c>
      <c r="L1625" s="0"/>
    </row>
    <row r="1626" customFormat="false" ht="15.9" hidden="false" customHeight="false" outlineLevel="0" collapsed="false">
      <c r="A1626" s="1" t="s">
        <v>4444</v>
      </c>
      <c r="B1626" s="1" t="s">
        <v>4445</v>
      </c>
      <c r="C1626" s="1" t="s">
        <v>39</v>
      </c>
      <c r="D1626" s="1" t="s">
        <v>133</v>
      </c>
      <c r="E1626" s="1" t="n">
        <v>14797.5</v>
      </c>
      <c r="F1626" s="1" t="n">
        <f aca="false">D1626-C1626</f>
        <v>3</v>
      </c>
      <c r="G1626" s="22" t="n">
        <v>3853.5</v>
      </c>
      <c r="H1626" s="1" t="n">
        <f aca="false">G1626*F1626</f>
        <v>11560.5</v>
      </c>
      <c r="I1626" s="13" t="s">
        <v>4446</v>
      </c>
      <c r="J1626" s="14" t="n">
        <v>11560.5</v>
      </c>
      <c r="K1626" s="1" t="n">
        <f aca="false">H1626-J1626</f>
        <v>0</v>
      </c>
      <c r="L1626" s="0"/>
    </row>
    <row r="1627" customFormat="false" ht="15.9" hidden="false" customHeight="false" outlineLevel="0" collapsed="false">
      <c r="A1627" s="1" t="s">
        <v>4447</v>
      </c>
      <c r="B1627" s="1" t="s">
        <v>4445</v>
      </c>
      <c r="C1627" s="1" t="s">
        <v>133</v>
      </c>
      <c r="D1627" s="1" t="s">
        <v>51</v>
      </c>
      <c r="E1627" s="1" t="n">
        <v>9865</v>
      </c>
      <c r="F1627" s="1" t="n">
        <f aca="false">D1627-C1627</f>
        <v>2</v>
      </c>
      <c r="G1627" s="22" t="n">
        <v>3853.5</v>
      </c>
      <c r="H1627" s="1" t="n">
        <f aca="false">G1627*F1627</f>
        <v>7707</v>
      </c>
      <c r="I1627" s="13" t="s">
        <v>4448</v>
      </c>
      <c r="J1627" s="14" t="n">
        <v>7707</v>
      </c>
      <c r="K1627" s="1" t="n">
        <f aca="false">H1627-J1627</f>
        <v>0</v>
      </c>
      <c r="L1627" s="0"/>
    </row>
    <row r="1628" customFormat="false" ht="30.8" hidden="false" customHeight="false" outlineLevel="0" collapsed="false">
      <c r="A1628" s="22" t="s">
        <v>4449</v>
      </c>
      <c r="B1628" s="22" t="s">
        <v>4450</v>
      </c>
      <c r="C1628" s="22" t="s">
        <v>39</v>
      </c>
      <c r="D1628" s="22" t="s">
        <v>86</v>
      </c>
      <c r="E1628" s="22" t="n">
        <v>9865</v>
      </c>
      <c r="F1628" s="22" t="n">
        <f aca="false">D1628-C1628</f>
        <v>2</v>
      </c>
      <c r="G1628" s="22" t="n">
        <v>3853.5</v>
      </c>
      <c r="H1628" s="22" t="n">
        <f aca="false">G1628*F1628</f>
        <v>7707</v>
      </c>
      <c r="I1628" s="13" t="s">
        <v>4451</v>
      </c>
      <c r="J1628" s="14" t="n">
        <v>7707</v>
      </c>
      <c r="K1628" s="1" t="n">
        <f aca="false">H1628-J1628</f>
        <v>0</v>
      </c>
      <c r="L1628" s="0"/>
    </row>
    <row r="1629" customFormat="false" ht="30.8" hidden="false" customHeight="false" outlineLevel="0" collapsed="false">
      <c r="A1629" s="22" t="s">
        <v>4452</v>
      </c>
      <c r="B1629" s="22" t="s">
        <v>4450</v>
      </c>
      <c r="C1629" s="22" t="s">
        <v>180</v>
      </c>
      <c r="D1629" s="22" t="s">
        <v>150</v>
      </c>
      <c r="E1629" s="22" t="n">
        <v>13645</v>
      </c>
      <c r="F1629" s="22" t="n">
        <f aca="false">D1629-C1629</f>
        <v>2</v>
      </c>
      <c r="G1629" s="22" t="n">
        <v>5743.5</v>
      </c>
      <c r="H1629" s="22" t="n">
        <f aca="false">G1629*F1629</f>
        <v>11487</v>
      </c>
      <c r="I1629" s="13" t="s">
        <v>4453</v>
      </c>
      <c r="J1629" s="14" t="n">
        <v>11486.8</v>
      </c>
      <c r="K1629" s="1" t="n">
        <f aca="false">H1629-J1629</f>
        <v>0.200000000000728</v>
      </c>
      <c r="L1629" s="0"/>
    </row>
    <row r="1630" customFormat="false" ht="30.8" hidden="false" customHeight="false" outlineLevel="0" collapsed="false">
      <c r="A1630" s="1" t="s">
        <v>4454</v>
      </c>
      <c r="B1630" s="1" t="s">
        <v>4455</v>
      </c>
      <c r="C1630" s="1" t="s">
        <v>19</v>
      </c>
      <c r="D1630" s="1" t="s">
        <v>93</v>
      </c>
      <c r="E1630" s="1" t="n">
        <v>12215</v>
      </c>
      <c r="F1630" s="1" t="n">
        <f aca="false">D1630-C1630</f>
        <v>2</v>
      </c>
      <c r="G1630" s="22" t="n">
        <v>3853.5</v>
      </c>
      <c r="H1630" s="1" t="n">
        <f aca="false">G1630*F1630</f>
        <v>7707</v>
      </c>
      <c r="I1630" s="13" t="s">
        <v>4456</v>
      </c>
      <c r="J1630" s="14" t="n">
        <v>7707</v>
      </c>
      <c r="K1630" s="1" t="n">
        <f aca="false">H1630-J1630</f>
        <v>0</v>
      </c>
      <c r="L1630" s="0"/>
    </row>
    <row r="1631" customFormat="false" ht="15.9" hidden="false" customHeight="false" outlineLevel="0" collapsed="false">
      <c r="A1631" s="1" t="s">
        <v>4457</v>
      </c>
      <c r="B1631" s="1" t="s">
        <v>4458</v>
      </c>
      <c r="C1631" s="1" t="s">
        <v>19</v>
      </c>
      <c r="D1631" s="1" t="s">
        <v>13</v>
      </c>
      <c r="E1631" s="1" t="n">
        <v>37222.5</v>
      </c>
      <c r="F1631" s="1" t="n">
        <f aca="false">D1631-C1631</f>
        <v>7</v>
      </c>
      <c r="G1631" s="22" t="n">
        <v>3853.5</v>
      </c>
      <c r="H1631" s="1" t="n">
        <f aca="false">G1631*F1631</f>
        <v>26974.5</v>
      </c>
      <c r="I1631" s="13" t="s">
        <v>4459</v>
      </c>
      <c r="J1631" s="14" t="n">
        <v>26974.5</v>
      </c>
      <c r="K1631" s="1" t="n">
        <f aca="false">H1631-J1631</f>
        <v>0</v>
      </c>
      <c r="L1631" s="0"/>
    </row>
    <row r="1632" customFormat="false" ht="30.8" hidden="false" customHeight="false" outlineLevel="0" collapsed="false">
      <c r="A1632" s="22" t="s">
        <v>4460</v>
      </c>
      <c r="B1632" s="22" t="s">
        <v>4461</v>
      </c>
      <c r="C1632" s="22" t="s">
        <v>58</v>
      </c>
      <c r="D1632" s="22" t="s">
        <v>59</v>
      </c>
      <c r="E1632" s="22" t="n">
        <v>9865</v>
      </c>
      <c r="F1632" s="22" t="n">
        <f aca="false">D1632-C1632</f>
        <v>2</v>
      </c>
      <c r="G1632" s="22" t="n">
        <v>3853.5</v>
      </c>
      <c r="H1632" s="22" t="n">
        <f aca="false">G1632*F1632</f>
        <v>7707</v>
      </c>
      <c r="I1632" s="13" t="s">
        <v>4462</v>
      </c>
      <c r="J1632" s="14" t="n">
        <v>7707</v>
      </c>
      <c r="K1632" s="1" t="n">
        <f aca="false">H1632-J1632</f>
        <v>0</v>
      </c>
      <c r="L1632" s="0"/>
    </row>
    <row r="1633" customFormat="false" ht="30.8" hidden="false" customHeight="false" outlineLevel="0" collapsed="false">
      <c r="A1633" s="1" t="s">
        <v>4463</v>
      </c>
      <c r="B1633" s="1" t="s">
        <v>4464</v>
      </c>
      <c r="C1633" s="1" t="s">
        <v>34</v>
      </c>
      <c r="D1633" s="1" t="s">
        <v>19</v>
      </c>
      <c r="E1633" s="1" t="n">
        <v>4932.5</v>
      </c>
      <c r="F1633" s="1" t="n">
        <f aca="false">D1633-C1633</f>
        <v>1</v>
      </c>
      <c r="G1633" s="22" t="n">
        <v>3853.5</v>
      </c>
      <c r="H1633" s="1" t="n">
        <f aca="false">G1633*F1633</f>
        <v>3853.5</v>
      </c>
      <c r="I1633" s="13" t="s">
        <v>4465</v>
      </c>
      <c r="J1633" s="14" t="n">
        <v>3853.5</v>
      </c>
      <c r="K1633" s="1" t="n">
        <f aca="false">H1633-J1633</f>
        <v>0</v>
      </c>
      <c r="L1633" s="0"/>
    </row>
    <row r="1634" customFormat="false" ht="30.8" hidden="false" customHeight="false" outlineLevel="0" collapsed="false">
      <c r="A1634" s="22" t="s">
        <v>4466</v>
      </c>
      <c r="B1634" s="22" t="s">
        <v>4467</v>
      </c>
      <c r="C1634" s="22" t="s">
        <v>75</v>
      </c>
      <c r="D1634" s="22" t="s">
        <v>19</v>
      </c>
      <c r="E1634" s="22" t="n">
        <v>9865</v>
      </c>
      <c r="F1634" s="22" t="n">
        <f aca="false">D1634-C1634</f>
        <v>2</v>
      </c>
      <c r="G1634" s="22" t="n">
        <v>3853.5</v>
      </c>
      <c r="H1634" s="22" t="n">
        <f aca="false">G1634*F1634</f>
        <v>7707</v>
      </c>
      <c r="I1634" s="13" t="s">
        <v>4468</v>
      </c>
      <c r="J1634" s="14" t="n">
        <v>7707</v>
      </c>
      <c r="K1634" s="1" t="n">
        <f aca="false">H1634-J1634</f>
        <v>0</v>
      </c>
      <c r="L1634" s="0"/>
    </row>
    <row r="1635" customFormat="false" ht="15.9" hidden="false" customHeight="false" outlineLevel="0" collapsed="false">
      <c r="A1635" s="1" t="s">
        <v>4469</v>
      </c>
      <c r="B1635" s="1" t="s">
        <v>4470</v>
      </c>
      <c r="C1635" s="1" t="s">
        <v>146</v>
      </c>
      <c r="D1635" s="1" t="s">
        <v>150</v>
      </c>
      <c r="E1635" s="1" t="n">
        <v>5317.5</v>
      </c>
      <c r="F1635" s="1" t="n">
        <f aca="false">D1635-C1635</f>
        <v>1</v>
      </c>
      <c r="G1635" s="22" t="n">
        <v>3853.5</v>
      </c>
      <c r="H1635" s="1" t="n">
        <f aca="false">G1635*F1635</f>
        <v>3853.5</v>
      </c>
      <c r="I1635" s="13" t="s">
        <v>4471</v>
      </c>
      <c r="J1635" s="14" t="n">
        <v>3853.5</v>
      </c>
      <c r="K1635" s="1" t="n">
        <f aca="false">H1635-J1635</f>
        <v>0</v>
      </c>
      <c r="L1635" s="0"/>
    </row>
    <row r="1636" s="12" customFormat="true" ht="29.85" hidden="false" customHeight="false" outlineLevel="0" collapsed="false">
      <c r="A1636" s="19" t="s">
        <v>4472</v>
      </c>
      <c r="B1636" s="11" t="s">
        <v>4473</v>
      </c>
      <c r="C1636" s="11" t="s">
        <v>24</v>
      </c>
      <c r="D1636" s="11" t="s">
        <v>19</v>
      </c>
      <c r="E1636" s="11" t="n">
        <v>30420</v>
      </c>
      <c r="F1636" s="11" t="n">
        <f aca="false">D1636-C1636</f>
        <v>3</v>
      </c>
      <c r="G1636" s="8" t="n">
        <f aca="false">3853.5*2</f>
        <v>7707</v>
      </c>
      <c r="H1636" s="11" t="n">
        <f aca="false">G1636*F1636</f>
        <v>23121</v>
      </c>
      <c r="I1636" s="9" t="s">
        <v>4474</v>
      </c>
      <c r="J1636" s="10" t="n">
        <v>11560.5</v>
      </c>
      <c r="K1636" s="11" t="n">
        <f aca="false">H1636-J1636-J1637</f>
        <v>0</v>
      </c>
      <c r="L1636" s="11"/>
    </row>
    <row r="1637" s="12" customFormat="true" ht="29.85" hidden="false" customHeight="false" outlineLevel="0" collapsed="false">
      <c r="A1637" s="19"/>
      <c r="B1637" s="11"/>
      <c r="C1637" s="11"/>
      <c r="D1637" s="11"/>
      <c r="E1637" s="11"/>
      <c r="F1637" s="11"/>
      <c r="G1637" s="8"/>
      <c r="H1637" s="11"/>
      <c r="I1637" s="9" t="s">
        <v>4475</v>
      </c>
      <c r="J1637" s="10" t="n">
        <v>11560.5</v>
      </c>
      <c r="K1637" s="11" t="n">
        <v>0</v>
      </c>
      <c r="L1637" s="11"/>
    </row>
    <row r="1638" customFormat="false" ht="30.8" hidden="false" customHeight="false" outlineLevel="0" collapsed="false">
      <c r="A1638" s="22" t="s">
        <v>4476</v>
      </c>
      <c r="B1638" s="22" t="s">
        <v>4477</v>
      </c>
      <c r="C1638" s="22" t="s">
        <v>24</v>
      </c>
      <c r="D1638" s="22" t="s">
        <v>19</v>
      </c>
      <c r="E1638" s="22" t="n">
        <v>14797.5</v>
      </c>
      <c r="F1638" s="22" t="n">
        <f aca="false">D1638-C1638</f>
        <v>3</v>
      </c>
      <c r="G1638" s="22" t="n">
        <v>3853.5</v>
      </c>
      <c r="H1638" s="22" t="n">
        <f aca="false">G1638*F1638</f>
        <v>11560.5</v>
      </c>
      <c r="I1638" s="13" t="s">
        <v>4478</v>
      </c>
      <c r="J1638" s="14" t="n">
        <v>11560.5</v>
      </c>
      <c r="K1638" s="1" t="n">
        <f aca="false">H1638-J1638</f>
        <v>0</v>
      </c>
      <c r="L1638" s="0"/>
    </row>
    <row r="1639" customFormat="false" ht="30.8" hidden="false" customHeight="false" outlineLevel="0" collapsed="false">
      <c r="A1639" s="1" t="s">
        <v>4479</v>
      </c>
      <c r="B1639" s="1" t="s">
        <v>4480</v>
      </c>
      <c r="C1639" s="1" t="s">
        <v>51</v>
      </c>
      <c r="D1639" s="1" t="s">
        <v>14</v>
      </c>
      <c r="E1639" s="1" t="n">
        <v>11405</v>
      </c>
      <c r="F1639" s="1" t="n">
        <f aca="false">D1639-C1639</f>
        <v>2</v>
      </c>
      <c r="G1639" s="22" t="n">
        <v>3853.5</v>
      </c>
      <c r="H1639" s="1" t="n">
        <f aca="false">G1639*F1639</f>
        <v>7707</v>
      </c>
      <c r="I1639" s="13" t="s">
        <v>4481</v>
      </c>
      <c r="J1639" s="14" t="n">
        <v>7707</v>
      </c>
      <c r="K1639" s="1" t="n">
        <f aca="false">H1639-J1639</f>
        <v>0</v>
      </c>
      <c r="L1639" s="0"/>
    </row>
    <row r="1640" customFormat="false" ht="30.8" hidden="false" customHeight="false" outlineLevel="0" collapsed="false">
      <c r="A1640" s="22" t="s">
        <v>4482</v>
      </c>
      <c r="B1640" s="22" t="s">
        <v>4483</v>
      </c>
      <c r="C1640" s="22" t="s">
        <v>35</v>
      </c>
      <c r="D1640" s="22" t="s">
        <v>13</v>
      </c>
      <c r="E1640" s="22" t="n">
        <v>12215</v>
      </c>
      <c r="F1640" s="22" t="n">
        <f aca="false">D1640-C1640</f>
        <v>2</v>
      </c>
      <c r="G1640" s="22" t="n">
        <v>3853.5</v>
      </c>
      <c r="H1640" s="22" t="n">
        <f aca="false">G1640*F1640</f>
        <v>7707</v>
      </c>
      <c r="I1640" s="13" t="s">
        <v>4484</v>
      </c>
      <c r="J1640" s="14" t="n">
        <v>7707</v>
      </c>
      <c r="K1640" s="1" t="n">
        <f aca="false">H1640-J1640</f>
        <v>0</v>
      </c>
      <c r="L1640" s="0"/>
    </row>
    <row r="1641" customFormat="false" ht="30.8" hidden="false" customHeight="false" outlineLevel="0" collapsed="false">
      <c r="A1641" s="1" t="s">
        <v>4485</v>
      </c>
      <c r="B1641" s="1" t="s">
        <v>4486</v>
      </c>
      <c r="C1641" s="1" t="s">
        <v>34</v>
      </c>
      <c r="D1641" s="1" t="s">
        <v>82</v>
      </c>
      <c r="E1641" s="1" t="n">
        <v>9865</v>
      </c>
      <c r="F1641" s="1" t="n">
        <f aca="false">D1641-C1641</f>
        <v>2</v>
      </c>
      <c r="G1641" s="22" t="n">
        <v>3853.5</v>
      </c>
      <c r="H1641" s="1" t="n">
        <f aca="false">G1641*F1641</f>
        <v>7707</v>
      </c>
      <c r="I1641" s="13" t="s">
        <v>4487</v>
      </c>
      <c r="J1641" s="14" t="n">
        <v>7707</v>
      </c>
      <c r="K1641" s="1" t="n">
        <f aca="false">H1641-J1641</f>
        <v>0</v>
      </c>
      <c r="L1641" s="0"/>
    </row>
    <row r="1642" customFormat="false" ht="30.8" hidden="false" customHeight="false" outlineLevel="0" collapsed="false">
      <c r="A1642" s="22" t="s">
        <v>4488</v>
      </c>
      <c r="B1642" s="22" t="s">
        <v>4489</v>
      </c>
      <c r="C1642" s="22" t="s">
        <v>119</v>
      </c>
      <c r="D1642" s="22" t="s">
        <v>67</v>
      </c>
      <c r="E1642" s="22" t="n">
        <v>5772.5</v>
      </c>
      <c r="F1642" s="22" t="n">
        <f aca="false">D1642-C1642</f>
        <v>1</v>
      </c>
      <c r="G1642" s="22" t="n">
        <v>4693.5</v>
      </c>
      <c r="H1642" s="22" t="n">
        <f aca="false">G1642*F1642</f>
        <v>4693.5</v>
      </c>
      <c r="I1642" s="13" t="s">
        <v>4490</v>
      </c>
      <c r="J1642" s="14" t="n">
        <v>4693.5</v>
      </c>
      <c r="K1642" s="1" t="n">
        <f aca="false">H1642-J1642</f>
        <v>0</v>
      </c>
      <c r="L1642" s="0"/>
    </row>
    <row r="1643" customFormat="false" ht="30.8" hidden="false" customHeight="false" outlineLevel="0" collapsed="false">
      <c r="A1643" s="1" t="s">
        <v>4491</v>
      </c>
      <c r="B1643" s="1" t="s">
        <v>4492</v>
      </c>
      <c r="C1643" s="1" t="s">
        <v>112</v>
      </c>
      <c r="D1643" s="1" t="s">
        <v>180</v>
      </c>
      <c r="E1643" s="1" t="n">
        <v>18322.5</v>
      </c>
      <c r="F1643" s="1" t="n">
        <f aca="false">D1643-C1643</f>
        <v>3</v>
      </c>
      <c r="G1643" s="22" t="n">
        <v>3853.5</v>
      </c>
      <c r="H1643" s="1" t="n">
        <f aca="false">G1643*F1643</f>
        <v>11560.5</v>
      </c>
      <c r="I1643" s="13" t="s">
        <v>4493</v>
      </c>
      <c r="J1643" s="14" t="n">
        <v>11560.5</v>
      </c>
      <c r="K1643" s="1" t="n">
        <f aca="false">H1643-J1643</f>
        <v>0</v>
      </c>
      <c r="L1643" s="0"/>
    </row>
    <row r="1644" customFormat="false" ht="30.8" hidden="false" customHeight="false" outlineLevel="0" collapsed="false">
      <c r="A1644" s="1" t="s">
        <v>4494</v>
      </c>
      <c r="B1644" s="1" t="s">
        <v>4495</v>
      </c>
      <c r="C1644" s="1" t="s">
        <v>20</v>
      </c>
      <c r="D1644" s="1" t="s">
        <v>58</v>
      </c>
      <c r="E1644" s="1" t="n">
        <v>32580</v>
      </c>
      <c r="F1644" s="1" t="n">
        <f aca="false">D1644-C1644</f>
        <v>4</v>
      </c>
      <c r="G1644" s="22" t="n">
        <v>3853.5</v>
      </c>
      <c r="H1644" s="1" t="n">
        <f aca="false">G1644*F1644</f>
        <v>15414</v>
      </c>
      <c r="I1644" s="13" t="s">
        <v>4496</v>
      </c>
      <c r="J1644" s="14" t="n">
        <v>15414</v>
      </c>
      <c r="K1644" s="1" t="n">
        <f aca="false">H1644-J1644</f>
        <v>0</v>
      </c>
      <c r="L1644" s="0"/>
    </row>
    <row r="1645" customFormat="false" ht="30.8" hidden="false" customHeight="false" outlineLevel="0" collapsed="false">
      <c r="A1645" s="1" t="s">
        <v>4497</v>
      </c>
      <c r="B1645" s="1" t="s">
        <v>4498</v>
      </c>
      <c r="C1645" s="1" t="s">
        <v>63</v>
      </c>
      <c r="D1645" s="1" t="s">
        <v>86</v>
      </c>
      <c r="E1645" s="1" t="n">
        <v>64122.5</v>
      </c>
      <c r="F1645" s="1" t="n">
        <f aca="false">D1645-C1645</f>
        <v>13</v>
      </c>
      <c r="G1645" s="22" t="n">
        <v>3853.5</v>
      </c>
      <c r="H1645" s="1" t="n">
        <f aca="false">G1645*F1645</f>
        <v>50095.5</v>
      </c>
      <c r="I1645" s="13" t="s">
        <v>4499</v>
      </c>
      <c r="J1645" s="14" t="n">
        <v>50095.5</v>
      </c>
      <c r="K1645" s="1" t="n">
        <f aca="false">H1645-J1645</f>
        <v>0</v>
      </c>
      <c r="L1645" s="0"/>
    </row>
    <row r="1646" customFormat="false" ht="15.9" hidden="false" customHeight="false" outlineLevel="0" collapsed="false">
      <c r="A1646" s="1" t="s">
        <v>4500</v>
      </c>
      <c r="B1646" s="1" t="s">
        <v>4501</v>
      </c>
      <c r="C1646" s="1" t="s">
        <v>74</v>
      </c>
      <c r="D1646" s="1" t="s">
        <v>34</v>
      </c>
      <c r="E1646" s="1" t="n">
        <v>15622.5</v>
      </c>
      <c r="F1646" s="1" t="n">
        <f aca="false">D1646-C1646</f>
        <v>3</v>
      </c>
      <c r="G1646" s="22" t="n">
        <v>3853.5</v>
      </c>
      <c r="H1646" s="1" t="n">
        <f aca="false">G1646*F1646</f>
        <v>11560.5</v>
      </c>
      <c r="I1646" s="13" t="s">
        <v>4502</v>
      </c>
      <c r="J1646" s="14" t="n">
        <v>11560.5</v>
      </c>
      <c r="K1646" s="1" t="n">
        <f aca="false">H1646-J1646</f>
        <v>0</v>
      </c>
      <c r="L1646" s="0"/>
    </row>
    <row r="1647" customFormat="false" ht="30.8" hidden="false" customHeight="false" outlineLevel="0" collapsed="false">
      <c r="A1647" s="1" t="s">
        <v>4503</v>
      </c>
      <c r="B1647" s="1" t="s">
        <v>4504</v>
      </c>
      <c r="C1647" s="1" t="s">
        <v>29</v>
      </c>
      <c r="D1647" s="1" t="s">
        <v>74</v>
      </c>
      <c r="E1647" s="1" t="n">
        <v>15400</v>
      </c>
      <c r="F1647" s="1" t="n">
        <f aca="false">D1647-C1647</f>
        <v>2</v>
      </c>
      <c r="G1647" s="22" t="n">
        <v>3853.5</v>
      </c>
      <c r="H1647" s="1" t="n">
        <f aca="false">G1647*F1647</f>
        <v>7707</v>
      </c>
      <c r="I1647" s="13" t="s">
        <v>4505</v>
      </c>
      <c r="J1647" s="14" t="n">
        <v>7707</v>
      </c>
      <c r="K1647" s="1" t="n">
        <f aca="false">H1647-J1647</f>
        <v>0</v>
      </c>
      <c r="L1647" s="0"/>
    </row>
    <row r="1648" customFormat="false" ht="30.8" hidden="false" customHeight="false" outlineLevel="0" collapsed="false">
      <c r="A1648" s="1" t="s">
        <v>4506</v>
      </c>
      <c r="B1648" s="1" t="s">
        <v>4507</v>
      </c>
      <c r="C1648" s="1" t="s">
        <v>20</v>
      </c>
      <c r="D1648" s="1" t="s">
        <v>146</v>
      </c>
      <c r="E1648" s="1" t="n">
        <v>12215</v>
      </c>
      <c r="F1648" s="1" t="n">
        <f aca="false">D1648-C1648</f>
        <v>2</v>
      </c>
      <c r="G1648" s="22" t="n">
        <v>3853.5</v>
      </c>
      <c r="H1648" s="1" t="n">
        <f aca="false">G1648*F1648</f>
        <v>7707</v>
      </c>
      <c r="I1648" s="13" t="s">
        <v>4508</v>
      </c>
      <c r="J1648" s="14" t="n">
        <v>7707</v>
      </c>
      <c r="K1648" s="1" t="n">
        <f aca="false">H1648-J1648</f>
        <v>0</v>
      </c>
      <c r="L1648" s="0"/>
    </row>
    <row r="1649" customFormat="false" ht="15.9" hidden="false" customHeight="false" outlineLevel="0" collapsed="false">
      <c r="A1649" s="1" t="s">
        <v>4509</v>
      </c>
      <c r="B1649" s="1" t="s">
        <v>4510</v>
      </c>
      <c r="C1649" s="1" t="s">
        <v>63</v>
      </c>
      <c r="D1649" s="1" t="s">
        <v>74</v>
      </c>
      <c r="E1649" s="1" t="n">
        <v>4932.5</v>
      </c>
      <c r="F1649" s="1" t="n">
        <f aca="false">D1649-C1649</f>
        <v>1</v>
      </c>
      <c r="G1649" s="22" t="n">
        <v>3853.5</v>
      </c>
      <c r="H1649" s="1" t="n">
        <f aca="false">G1649*F1649</f>
        <v>3853.5</v>
      </c>
      <c r="I1649" s="13" t="s">
        <v>4511</v>
      </c>
      <c r="J1649" s="14" t="n">
        <v>3853.5</v>
      </c>
      <c r="K1649" s="1" t="n">
        <f aca="false">H1649-J1649</f>
        <v>0</v>
      </c>
      <c r="L1649" s="0"/>
    </row>
    <row r="1650" customFormat="false" ht="15.9" hidden="false" customHeight="false" outlineLevel="0" collapsed="false">
      <c r="A1650" s="1" t="s">
        <v>4512</v>
      </c>
      <c r="B1650" s="1" t="s">
        <v>4513</v>
      </c>
      <c r="C1650" s="1" t="s">
        <v>63</v>
      </c>
      <c r="D1650" s="1" t="s">
        <v>74</v>
      </c>
      <c r="E1650" s="1" t="n">
        <v>5317.5</v>
      </c>
      <c r="F1650" s="1" t="n">
        <f aca="false">D1650-C1650</f>
        <v>1</v>
      </c>
      <c r="G1650" s="22" t="n">
        <v>3853.5</v>
      </c>
      <c r="H1650" s="1" t="n">
        <f aca="false">G1650*F1650</f>
        <v>3853.5</v>
      </c>
      <c r="I1650" s="13" t="s">
        <v>4514</v>
      </c>
      <c r="J1650" s="14" t="n">
        <v>3853.5</v>
      </c>
      <c r="K1650" s="1" t="n">
        <f aca="false">H1650-J1650</f>
        <v>0</v>
      </c>
      <c r="L1650" s="0"/>
    </row>
    <row r="1651" customFormat="false" ht="30.8" hidden="false" customHeight="false" outlineLevel="0" collapsed="false">
      <c r="A1651" s="22" t="s">
        <v>4515</v>
      </c>
      <c r="B1651" s="22" t="s">
        <v>4516</v>
      </c>
      <c r="C1651" s="22" t="s">
        <v>13</v>
      </c>
      <c r="D1651" s="22" t="s">
        <v>133</v>
      </c>
      <c r="E1651" s="22" t="n">
        <v>15032.5</v>
      </c>
      <c r="F1651" s="22" t="n">
        <f aca="false">D1651-C1651</f>
        <v>2</v>
      </c>
      <c r="G1651" s="22" t="n">
        <v>4693.5</v>
      </c>
      <c r="H1651" s="22" t="n">
        <f aca="false">G1651*F1651</f>
        <v>9387</v>
      </c>
      <c r="I1651" s="13" t="s">
        <v>4517</v>
      </c>
      <c r="J1651" s="14" t="n">
        <v>9387</v>
      </c>
      <c r="K1651" s="1" t="n">
        <f aca="false">H1651-J1651</f>
        <v>0</v>
      </c>
      <c r="L1651" s="0"/>
    </row>
    <row r="1652" customFormat="false" ht="30.8" hidden="false" customHeight="false" outlineLevel="0" collapsed="false">
      <c r="A1652" s="1" t="s">
        <v>4518</v>
      </c>
      <c r="B1652" s="1" t="s">
        <v>4516</v>
      </c>
      <c r="C1652" s="1" t="s">
        <v>133</v>
      </c>
      <c r="D1652" s="1" t="s">
        <v>51</v>
      </c>
      <c r="E1652" s="1" t="n">
        <v>12095</v>
      </c>
      <c r="F1652" s="1" t="n">
        <f aca="false">D1652-C1652</f>
        <v>2</v>
      </c>
      <c r="G1652" s="22" t="n">
        <v>4693.5</v>
      </c>
      <c r="H1652" s="1" t="n">
        <f aca="false">G1652*F1652</f>
        <v>9387</v>
      </c>
      <c r="I1652" s="13" t="s">
        <v>4519</v>
      </c>
      <c r="J1652" s="14" t="n">
        <v>9387</v>
      </c>
      <c r="K1652" s="1" t="n">
        <f aca="false">H1652-J1652</f>
        <v>0</v>
      </c>
      <c r="L1652" s="0"/>
    </row>
    <row r="1653" customFormat="false" ht="30.8" hidden="false" customHeight="false" outlineLevel="0" collapsed="false">
      <c r="A1653" s="1" t="s">
        <v>4520</v>
      </c>
      <c r="B1653" s="1" t="s">
        <v>4521</v>
      </c>
      <c r="C1653" s="1" t="s">
        <v>39</v>
      </c>
      <c r="D1653" s="1" t="s">
        <v>86</v>
      </c>
      <c r="E1653" s="1" t="n">
        <v>10635</v>
      </c>
      <c r="F1653" s="1" t="n">
        <f aca="false">D1653-C1653</f>
        <v>2</v>
      </c>
      <c r="G1653" s="22" t="n">
        <v>3853.5</v>
      </c>
      <c r="H1653" s="1" t="n">
        <f aca="false">G1653*F1653</f>
        <v>7707</v>
      </c>
      <c r="I1653" s="13" t="s">
        <v>4522</v>
      </c>
      <c r="J1653" s="14" t="n">
        <v>7707</v>
      </c>
      <c r="K1653" s="1" t="n">
        <f aca="false">H1653-J1653</f>
        <v>0</v>
      </c>
      <c r="L1653" s="0"/>
    </row>
    <row r="1654" s="12" customFormat="true" ht="29.85" hidden="false" customHeight="false" outlineLevel="0" collapsed="false">
      <c r="A1654" s="19" t="s">
        <v>4523</v>
      </c>
      <c r="B1654" s="11" t="s">
        <v>4524</v>
      </c>
      <c r="C1654" s="11" t="s">
        <v>82</v>
      </c>
      <c r="D1654" s="11" t="s">
        <v>67</v>
      </c>
      <c r="E1654" s="11" t="n">
        <v>40740</v>
      </c>
      <c r="F1654" s="11" t="n">
        <f aca="false">D1654-C1654</f>
        <v>3</v>
      </c>
      <c r="G1654" s="8" t="n">
        <f aca="false">3853.5*2</f>
        <v>7707</v>
      </c>
      <c r="H1654" s="11" t="n">
        <f aca="false">G1654*F1654</f>
        <v>23121</v>
      </c>
      <c r="I1654" s="9" t="s">
        <v>4525</v>
      </c>
      <c r="J1654" s="10" t="n">
        <v>11560.5</v>
      </c>
      <c r="K1654" s="11" t="n">
        <f aca="false">H1654-J1654-J1655</f>
        <v>0</v>
      </c>
      <c r="L1654" s="11"/>
    </row>
    <row r="1655" customFormat="false" ht="29.85" hidden="false" customHeight="false" outlineLevel="0" collapsed="false">
      <c r="A1655" s="19"/>
      <c r="B1655" s="11"/>
      <c r="C1655" s="11"/>
      <c r="D1655" s="11"/>
      <c r="E1655" s="11"/>
      <c r="F1655" s="11"/>
      <c r="G1655" s="8"/>
      <c r="H1655" s="11"/>
      <c r="I1655" s="20" t="s">
        <v>4526</v>
      </c>
      <c r="J1655" s="21" t="n">
        <v>11560.5</v>
      </c>
      <c r="K1655" s="11" t="n">
        <v>0</v>
      </c>
      <c r="L1655" s="11"/>
    </row>
    <row r="1656" customFormat="false" ht="30.8" hidden="false" customHeight="false" outlineLevel="0" collapsed="false">
      <c r="A1656" s="22" t="s">
        <v>4527</v>
      </c>
      <c r="B1656" s="22" t="s">
        <v>4528</v>
      </c>
      <c r="C1656" s="22" t="s">
        <v>67</v>
      </c>
      <c r="D1656" s="22" t="s">
        <v>39</v>
      </c>
      <c r="E1656" s="22" t="n">
        <v>9865</v>
      </c>
      <c r="F1656" s="22" t="n">
        <f aca="false">D1656-C1656</f>
        <v>2</v>
      </c>
      <c r="G1656" s="22" t="n">
        <v>3853.5</v>
      </c>
      <c r="H1656" s="22" t="n">
        <f aca="false">G1656*F1656</f>
        <v>7707</v>
      </c>
      <c r="I1656" s="13" t="s">
        <v>4529</v>
      </c>
      <c r="J1656" s="14" t="n">
        <v>7707</v>
      </c>
      <c r="K1656" s="22" t="n">
        <f aca="false">H1656-J1656</f>
        <v>0</v>
      </c>
      <c r="L1656" s="0"/>
    </row>
    <row r="1657" customFormat="false" ht="30.8" hidden="false" customHeight="false" outlineLevel="0" collapsed="false">
      <c r="A1657" s="1" t="s">
        <v>4530</v>
      </c>
      <c r="B1657" s="1" t="s">
        <v>4531</v>
      </c>
      <c r="C1657" s="1" t="s">
        <v>150</v>
      </c>
      <c r="D1657" s="1" t="s">
        <v>232</v>
      </c>
      <c r="E1657" s="1" t="n">
        <v>14195</v>
      </c>
      <c r="F1657" s="1" t="n">
        <f aca="false">D1657-C1657</f>
        <v>2</v>
      </c>
      <c r="G1657" s="22" t="n">
        <v>5743.5</v>
      </c>
      <c r="H1657" s="1" t="n">
        <f aca="false">G1657*F1657</f>
        <v>11487</v>
      </c>
      <c r="I1657" s="13" t="s">
        <v>4532</v>
      </c>
      <c r="J1657" s="14" t="n">
        <v>11486.8</v>
      </c>
      <c r="K1657" s="22" t="n">
        <f aca="false">H1657-J1657</f>
        <v>0.200000000000728</v>
      </c>
      <c r="L1657" s="0"/>
    </row>
    <row r="1658" customFormat="false" ht="30.8" hidden="false" customHeight="false" outlineLevel="0" collapsed="false">
      <c r="A1658" s="1" t="s">
        <v>4533</v>
      </c>
      <c r="B1658" s="1" t="s">
        <v>4534</v>
      </c>
      <c r="C1658" s="1" t="s">
        <v>74</v>
      </c>
      <c r="D1658" s="1" t="s">
        <v>82</v>
      </c>
      <c r="E1658" s="1" t="n">
        <v>28787.5</v>
      </c>
      <c r="F1658" s="1" t="n">
        <f aca="false">D1658-C1658</f>
        <v>5</v>
      </c>
      <c r="G1658" s="22" t="n">
        <v>3853.5</v>
      </c>
      <c r="H1658" s="1" t="n">
        <f aca="false">G1658*F1658</f>
        <v>19267.5</v>
      </c>
      <c r="I1658" s="13" t="s">
        <v>4535</v>
      </c>
      <c r="J1658" s="14" t="n">
        <v>19267.5</v>
      </c>
      <c r="K1658" s="22" t="n">
        <f aca="false">H1658-J1658</f>
        <v>0</v>
      </c>
      <c r="L1658" s="0"/>
    </row>
    <row r="1659" customFormat="false" ht="30.8" hidden="false" customHeight="false" outlineLevel="0" collapsed="false">
      <c r="A1659" s="1" t="s">
        <v>4536</v>
      </c>
      <c r="B1659" s="1" t="s">
        <v>4537</v>
      </c>
      <c r="C1659" s="1" t="s">
        <v>86</v>
      </c>
      <c r="D1659" s="1" t="s">
        <v>14</v>
      </c>
      <c r="E1659" s="1" t="n">
        <v>37581.25</v>
      </c>
      <c r="F1659" s="1" t="n">
        <f aca="false">D1659-C1659</f>
        <v>5</v>
      </c>
      <c r="G1659" s="22" t="n">
        <v>4693.5</v>
      </c>
      <c r="H1659" s="1" t="n">
        <f aca="false">G1659*F1659</f>
        <v>23467.5</v>
      </c>
      <c r="I1659" s="13" t="s">
        <v>4538</v>
      </c>
      <c r="J1659" s="14" t="n">
        <v>23467.5</v>
      </c>
      <c r="K1659" s="22" t="n">
        <f aca="false">H1659-J1659</f>
        <v>0</v>
      </c>
      <c r="L1659" s="0"/>
    </row>
    <row r="1660" customFormat="false" ht="30.8" hidden="false" customHeight="false" outlineLevel="0" collapsed="false">
      <c r="A1660" s="1" t="s">
        <v>4539</v>
      </c>
      <c r="B1660" s="1" t="s">
        <v>4540</v>
      </c>
      <c r="C1660" s="1" t="s">
        <v>29</v>
      </c>
      <c r="D1660" s="1" t="s">
        <v>75</v>
      </c>
      <c r="E1660" s="1" t="n">
        <v>24430</v>
      </c>
      <c r="F1660" s="1" t="n">
        <f aca="false">D1660-C1660</f>
        <v>4</v>
      </c>
      <c r="G1660" s="22" t="n">
        <v>3853.5</v>
      </c>
      <c r="H1660" s="1" t="n">
        <f aca="false">G1660*F1660</f>
        <v>15414</v>
      </c>
      <c r="I1660" s="13" t="s">
        <v>4541</v>
      </c>
      <c r="J1660" s="14" t="n">
        <v>15414</v>
      </c>
      <c r="K1660" s="22" t="n">
        <f aca="false">H1660-J1660</f>
        <v>0</v>
      </c>
      <c r="L1660" s="0"/>
    </row>
    <row r="1661" customFormat="false" ht="30.8" hidden="false" customHeight="false" outlineLevel="0" collapsed="false">
      <c r="A1661" s="22" t="s">
        <v>4542</v>
      </c>
      <c r="B1661" s="22" t="s">
        <v>4543</v>
      </c>
      <c r="C1661" s="22" t="s">
        <v>51</v>
      </c>
      <c r="D1661" s="22" t="s">
        <v>14</v>
      </c>
      <c r="E1661" s="22" t="n">
        <v>9865</v>
      </c>
      <c r="F1661" s="22" t="n">
        <f aca="false">D1661-C1661</f>
        <v>2</v>
      </c>
      <c r="G1661" s="22" t="n">
        <v>3853.5</v>
      </c>
      <c r="H1661" s="22" t="n">
        <f aca="false">G1661*F1661</f>
        <v>7707</v>
      </c>
      <c r="I1661" s="13" t="s">
        <v>4544</v>
      </c>
      <c r="J1661" s="14" t="n">
        <v>7707</v>
      </c>
      <c r="K1661" s="22" t="n">
        <f aca="false">H1661-J1661</f>
        <v>0</v>
      </c>
      <c r="L1661" s="0"/>
    </row>
    <row r="1662" customFormat="false" ht="30.8" hidden="false" customHeight="false" outlineLevel="0" collapsed="false">
      <c r="A1662" s="1" t="s">
        <v>4545</v>
      </c>
      <c r="B1662" s="1" t="s">
        <v>4546</v>
      </c>
      <c r="C1662" s="1" t="s">
        <v>14</v>
      </c>
      <c r="D1662" s="1" t="s">
        <v>232</v>
      </c>
      <c r="E1662" s="1" t="n">
        <v>39255</v>
      </c>
      <c r="F1662" s="1" t="n">
        <f aca="false">D1662-C1662</f>
        <v>6</v>
      </c>
      <c r="G1662" s="22" t="n">
        <v>4693.5</v>
      </c>
      <c r="H1662" s="1" t="n">
        <f aca="false">G1662*F1662</f>
        <v>28161</v>
      </c>
      <c r="I1662" s="13" t="s">
        <v>4547</v>
      </c>
      <c r="J1662" s="14" t="n">
        <v>28161</v>
      </c>
      <c r="K1662" s="22" t="n">
        <f aca="false">H1662-J1662</f>
        <v>0</v>
      </c>
      <c r="L1662" s="0"/>
    </row>
    <row r="1663" customFormat="false" ht="30.8" hidden="false" customHeight="false" outlineLevel="0" collapsed="false">
      <c r="A1663" s="22" t="s">
        <v>4548</v>
      </c>
      <c r="B1663" s="22" t="s">
        <v>4549</v>
      </c>
      <c r="C1663" s="22" t="s">
        <v>47</v>
      </c>
      <c r="D1663" s="22" t="s">
        <v>142</v>
      </c>
      <c r="E1663" s="22" t="n">
        <v>5702.5</v>
      </c>
      <c r="F1663" s="22" t="n">
        <f aca="false">D1663-C1663</f>
        <v>1</v>
      </c>
      <c r="G1663" s="22" t="n">
        <v>3853.5</v>
      </c>
      <c r="H1663" s="22" t="n">
        <f aca="false">G1663*F1663</f>
        <v>3853.5</v>
      </c>
      <c r="I1663" s="13" t="s">
        <v>4550</v>
      </c>
      <c r="J1663" s="14" t="n">
        <v>3853.5</v>
      </c>
      <c r="K1663" s="22" t="n">
        <f aca="false">H1663-J1663</f>
        <v>0</v>
      </c>
      <c r="L1663" s="0"/>
    </row>
    <row r="1664" s="12" customFormat="true" ht="29.85" hidden="false" customHeight="false" outlineLevel="0" collapsed="false">
      <c r="A1664" s="19" t="s">
        <v>4551</v>
      </c>
      <c r="B1664" s="11" t="s">
        <v>4552</v>
      </c>
      <c r="C1664" s="11" t="s">
        <v>13</v>
      </c>
      <c r="D1664" s="11" t="s">
        <v>20</v>
      </c>
      <c r="E1664" s="11" t="n">
        <v>59190</v>
      </c>
      <c r="F1664" s="11" t="n">
        <f aca="false">D1664-C1664</f>
        <v>7</v>
      </c>
      <c r="G1664" s="8" t="n">
        <f aca="false">3853.5</f>
        <v>3853.5</v>
      </c>
      <c r="H1664" s="11" t="n">
        <f aca="false">G1664*F1664</f>
        <v>26974.5</v>
      </c>
      <c r="I1664" s="9" t="s">
        <v>4553</v>
      </c>
      <c r="J1664" s="10" t="n">
        <v>26974.5</v>
      </c>
      <c r="K1664" s="11" t="n">
        <f aca="false">H1664+H1665-J1664-J1665</f>
        <v>0</v>
      </c>
      <c r="L1664" s="11"/>
    </row>
    <row r="1665" s="12" customFormat="true" ht="29.85" hidden="false" customHeight="false" outlineLevel="0" collapsed="false">
      <c r="A1665" s="19"/>
      <c r="B1665" s="11"/>
      <c r="C1665" s="11"/>
      <c r="D1665" s="11"/>
      <c r="E1665" s="11"/>
      <c r="F1665" s="11" t="n">
        <v>5</v>
      </c>
      <c r="G1665" s="8" t="n">
        <v>3853.5</v>
      </c>
      <c r="H1665" s="11" t="n">
        <f aca="false">G1665*F1665</f>
        <v>19267.5</v>
      </c>
      <c r="I1665" s="9" t="s">
        <v>4554</v>
      </c>
      <c r="J1665" s="10" t="n">
        <v>19267.5</v>
      </c>
      <c r="K1665" s="11" t="n">
        <v>0</v>
      </c>
      <c r="L1665" s="11"/>
    </row>
    <row r="1666" customFormat="false" ht="30.8" hidden="false" customHeight="false" outlineLevel="0" collapsed="false">
      <c r="A1666" s="1" t="s">
        <v>4555</v>
      </c>
      <c r="B1666" s="1" t="s">
        <v>4556</v>
      </c>
      <c r="C1666" s="1" t="s">
        <v>207</v>
      </c>
      <c r="D1666" s="1" t="s">
        <v>14</v>
      </c>
      <c r="E1666" s="1" t="n">
        <v>14797.5</v>
      </c>
      <c r="F1666" s="1" t="n">
        <f aca="false">D1666-C1666</f>
        <v>3</v>
      </c>
      <c r="G1666" s="22" t="n">
        <v>3853.5</v>
      </c>
      <c r="H1666" s="1" t="n">
        <f aca="false">G1666*F1666</f>
        <v>11560.5</v>
      </c>
      <c r="I1666" s="13" t="s">
        <v>4557</v>
      </c>
      <c r="J1666" s="14" t="n">
        <v>11560.5</v>
      </c>
      <c r="K1666" s="1" t="n">
        <f aca="false">H1666-J1666</f>
        <v>0</v>
      </c>
      <c r="L1666" s="0"/>
    </row>
    <row r="1667" customFormat="false" ht="30.8" hidden="false" customHeight="false" outlineLevel="0" collapsed="false">
      <c r="A1667" s="1" t="s">
        <v>4558</v>
      </c>
      <c r="B1667" s="1" t="s">
        <v>4559</v>
      </c>
      <c r="C1667" s="1" t="s">
        <v>82</v>
      </c>
      <c r="D1667" s="1" t="s">
        <v>86</v>
      </c>
      <c r="E1667" s="1" t="n">
        <v>48326.25</v>
      </c>
      <c r="F1667" s="1" t="n">
        <f aca="false">D1667-C1667</f>
        <v>7</v>
      </c>
      <c r="G1667" s="22" t="n">
        <v>3853.5</v>
      </c>
      <c r="H1667" s="1" t="n">
        <f aca="false">G1667*F1667</f>
        <v>26974.5</v>
      </c>
      <c r="I1667" s="13" t="s">
        <v>4560</v>
      </c>
      <c r="J1667" s="14" t="n">
        <v>26974.5</v>
      </c>
      <c r="K1667" s="1" t="n">
        <f aca="false">H1667-J1667</f>
        <v>0</v>
      </c>
      <c r="L1667" s="0"/>
    </row>
    <row r="1668" customFormat="false" ht="30.8" hidden="false" customHeight="false" outlineLevel="0" collapsed="false">
      <c r="A1668" s="22" t="s">
        <v>4561</v>
      </c>
      <c r="B1668" s="22" t="s">
        <v>4562</v>
      </c>
      <c r="C1668" s="22" t="s">
        <v>20</v>
      </c>
      <c r="D1668" s="22" t="s">
        <v>146</v>
      </c>
      <c r="E1668" s="22" t="n">
        <v>9865</v>
      </c>
      <c r="F1668" s="22" t="n">
        <f aca="false">D1668-C1668</f>
        <v>2</v>
      </c>
      <c r="G1668" s="22" t="n">
        <v>3853.5</v>
      </c>
      <c r="H1668" s="22" t="n">
        <f aca="false">G1668*F1668</f>
        <v>7707</v>
      </c>
      <c r="I1668" s="13" t="s">
        <v>4563</v>
      </c>
      <c r="J1668" s="14" t="n">
        <v>7707</v>
      </c>
      <c r="K1668" s="1" t="n">
        <f aca="false">H1668-J1668</f>
        <v>0</v>
      </c>
      <c r="L1668" s="0"/>
    </row>
    <row r="1669" s="18" customFormat="true" ht="29.85" hidden="false" customHeight="false" outlineLevel="0" collapsed="false">
      <c r="A1669" s="15" t="s">
        <v>4564</v>
      </c>
      <c r="B1669" s="15" t="s">
        <v>4565</v>
      </c>
      <c r="C1669" s="15" t="s">
        <v>43</v>
      </c>
      <c r="D1669" s="15" t="s">
        <v>29</v>
      </c>
      <c r="E1669" s="15" t="n">
        <v>30445</v>
      </c>
      <c r="F1669" s="15" t="n">
        <f aca="false">D1669-C1669</f>
        <v>4</v>
      </c>
      <c r="G1669" s="15" t="n">
        <v>3670</v>
      </c>
      <c r="H1669" s="15" t="n">
        <f aca="false">G1669*F1669</f>
        <v>14680</v>
      </c>
      <c r="I1669" s="16" t="s">
        <v>4566</v>
      </c>
      <c r="J1669" s="17" t="n">
        <v>14680</v>
      </c>
      <c r="K1669" s="15" t="n">
        <f aca="false">H1669-J1669</f>
        <v>0</v>
      </c>
    </row>
    <row r="1670" customFormat="false" ht="30.8" hidden="false" customHeight="false" outlineLevel="0" collapsed="false">
      <c r="A1670" s="1" t="s">
        <v>4567</v>
      </c>
      <c r="B1670" s="1" t="s">
        <v>4568</v>
      </c>
      <c r="C1670" s="1" t="s">
        <v>74</v>
      </c>
      <c r="D1670" s="1" t="s">
        <v>34</v>
      </c>
      <c r="E1670" s="1" t="n">
        <v>21735</v>
      </c>
      <c r="F1670" s="1" t="n">
        <f aca="false">D1670-C1670</f>
        <v>3</v>
      </c>
      <c r="G1670" s="22" t="n">
        <v>3853.5</v>
      </c>
      <c r="H1670" s="1" t="n">
        <f aca="false">G1670*F1670</f>
        <v>11560.5</v>
      </c>
      <c r="I1670" s="13" t="s">
        <v>4569</v>
      </c>
      <c r="J1670" s="14" t="n">
        <v>11010</v>
      </c>
      <c r="K1670" s="1" t="n">
        <f aca="false">H1670-J1670</f>
        <v>550.5</v>
      </c>
      <c r="L1670" s="0"/>
    </row>
    <row r="1671" customFormat="false" ht="30.8" hidden="false" customHeight="false" outlineLevel="0" collapsed="false">
      <c r="A1671" s="1" t="s">
        <v>4570</v>
      </c>
      <c r="B1671" s="1" t="s">
        <v>4571</v>
      </c>
      <c r="C1671" s="1" t="s">
        <v>28</v>
      </c>
      <c r="D1671" s="1" t="s">
        <v>34</v>
      </c>
      <c r="E1671" s="1" t="n">
        <v>39460</v>
      </c>
      <c r="F1671" s="1" t="n">
        <f aca="false">D1671-C1671</f>
        <v>8</v>
      </c>
      <c r="G1671" s="22" t="n">
        <v>3853.5</v>
      </c>
      <c r="H1671" s="1" t="n">
        <f aca="false">G1671*F1671</f>
        <v>30828</v>
      </c>
      <c r="I1671" s="13" t="s">
        <v>4572</v>
      </c>
      <c r="J1671" s="14" t="n">
        <v>30828</v>
      </c>
      <c r="K1671" s="1" t="n">
        <f aca="false">H1671-J1671</f>
        <v>0</v>
      </c>
      <c r="L1671" s="0"/>
    </row>
    <row r="1672" customFormat="false" ht="30.8" hidden="false" customHeight="false" outlineLevel="0" collapsed="false">
      <c r="A1672" s="1" t="s">
        <v>4573</v>
      </c>
      <c r="B1672" s="1" t="s">
        <v>4574</v>
      </c>
      <c r="C1672" s="1" t="s">
        <v>43</v>
      </c>
      <c r="D1672" s="1" t="s">
        <v>142</v>
      </c>
      <c r="E1672" s="1" t="n">
        <v>18322.5</v>
      </c>
      <c r="F1672" s="1" t="n">
        <f aca="false">D1672-C1672</f>
        <v>3</v>
      </c>
      <c r="G1672" s="22" t="n">
        <v>3853.5</v>
      </c>
      <c r="H1672" s="1" t="n">
        <f aca="false">G1672*F1672</f>
        <v>11560.5</v>
      </c>
      <c r="I1672" s="13" t="s">
        <v>4575</v>
      </c>
      <c r="J1672" s="14" t="n">
        <v>11560.5</v>
      </c>
      <c r="K1672" s="1" t="n">
        <f aca="false">H1672-J1672</f>
        <v>0</v>
      </c>
      <c r="L1672" s="0"/>
    </row>
    <row r="1673" customFormat="false" ht="15.9" hidden="false" customHeight="false" outlineLevel="0" collapsed="false">
      <c r="A1673" s="22" t="s">
        <v>4576</v>
      </c>
      <c r="B1673" s="22" t="s">
        <v>4577</v>
      </c>
      <c r="C1673" s="22" t="s">
        <v>14</v>
      </c>
      <c r="D1673" s="22" t="s">
        <v>180</v>
      </c>
      <c r="E1673" s="22" t="n">
        <v>10415</v>
      </c>
      <c r="F1673" s="22" t="n">
        <f aca="false">D1673-C1673</f>
        <v>2</v>
      </c>
      <c r="G1673" s="22" t="n">
        <v>3853.5</v>
      </c>
      <c r="H1673" s="22" t="n">
        <f aca="false">G1673*F1673</f>
        <v>7707</v>
      </c>
      <c r="I1673" s="13" t="s">
        <v>4578</v>
      </c>
      <c r="J1673" s="14" t="n">
        <v>7707</v>
      </c>
      <c r="K1673" s="1" t="n">
        <f aca="false">H1673-J1673</f>
        <v>0</v>
      </c>
      <c r="L1673" s="0"/>
    </row>
    <row r="1674" customFormat="false" ht="30.8" hidden="false" customHeight="false" outlineLevel="0" collapsed="false">
      <c r="A1674" s="22" t="s">
        <v>4579</v>
      </c>
      <c r="B1674" s="22" t="s">
        <v>4580</v>
      </c>
      <c r="C1674" s="22" t="s">
        <v>13</v>
      </c>
      <c r="D1674" s="22" t="s">
        <v>133</v>
      </c>
      <c r="E1674" s="22" t="n">
        <v>13645</v>
      </c>
      <c r="F1674" s="22" t="n">
        <f aca="false">D1674-C1674</f>
        <v>2</v>
      </c>
      <c r="G1674" s="22" t="n">
        <v>5743.5</v>
      </c>
      <c r="H1674" s="22" t="n">
        <f aca="false">G1674*F1674</f>
        <v>11487</v>
      </c>
      <c r="I1674" s="13" t="s">
        <v>4581</v>
      </c>
      <c r="J1674" s="14" t="n">
        <v>11486.8</v>
      </c>
      <c r="K1674" s="1" t="n">
        <f aca="false">H1674-J1674</f>
        <v>0.200000000000728</v>
      </c>
      <c r="L1674" s="0"/>
    </row>
    <row r="1675" customFormat="false" ht="30.8" hidden="false" customHeight="false" outlineLevel="0" collapsed="false">
      <c r="A1675" s="1" t="s">
        <v>4582</v>
      </c>
      <c r="B1675" s="1" t="s">
        <v>4583</v>
      </c>
      <c r="C1675" s="1" t="s">
        <v>142</v>
      </c>
      <c r="D1675" s="1" t="s">
        <v>24</v>
      </c>
      <c r="E1675" s="1" t="n">
        <v>27615</v>
      </c>
      <c r="F1675" s="1" t="n">
        <f aca="false">D1675-C1675</f>
        <v>4</v>
      </c>
      <c r="G1675" s="22" t="n">
        <v>3853.5</v>
      </c>
      <c r="H1675" s="1" t="n">
        <f aca="false">G1675*F1675</f>
        <v>15414</v>
      </c>
      <c r="I1675" s="13" t="s">
        <v>4584</v>
      </c>
      <c r="J1675" s="14" t="n">
        <v>15414</v>
      </c>
      <c r="K1675" s="1" t="n">
        <f aca="false">H1675-J1675</f>
        <v>0</v>
      </c>
      <c r="L1675" s="0"/>
    </row>
    <row r="1676" customFormat="false" ht="30.8" hidden="false" customHeight="false" outlineLevel="0" collapsed="false">
      <c r="A1676" s="1" t="s">
        <v>4585</v>
      </c>
      <c r="B1676" s="1" t="s">
        <v>4586</v>
      </c>
      <c r="C1676" s="1" t="s">
        <v>74</v>
      </c>
      <c r="D1676" s="1" t="s">
        <v>75</v>
      </c>
      <c r="E1676" s="1" t="n">
        <v>10635</v>
      </c>
      <c r="F1676" s="1" t="n">
        <f aca="false">D1676-C1676</f>
        <v>2</v>
      </c>
      <c r="G1676" s="22" t="n">
        <v>3853.5</v>
      </c>
      <c r="H1676" s="1" t="n">
        <f aca="false">G1676*F1676</f>
        <v>7707</v>
      </c>
      <c r="I1676" s="13" t="s">
        <v>4587</v>
      </c>
      <c r="J1676" s="14" t="n">
        <v>7707</v>
      </c>
      <c r="K1676" s="1" t="n">
        <f aca="false">H1676-J1676</f>
        <v>0</v>
      </c>
      <c r="L1676" s="0"/>
    </row>
    <row r="1677" customFormat="false" ht="30.8" hidden="false" customHeight="false" outlineLevel="0" collapsed="false">
      <c r="A1677" s="1" t="s">
        <v>4588</v>
      </c>
      <c r="B1677" s="1" t="s">
        <v>4589</v>
      </c>
      <c r="C1677" s="1" t="s">
        <v>67</v>
      </c>
      <c r="D1677" s="1" t="s">
        <v>39</v>
      </c>
      <c r="E1677" s="1" t="n">
        <v>9865</v>
      </c>
      <c r="F1677" s="1" t="n">
        <f aca="false">D1677-C1677</f>
        <v>2</v>
      </c>
      <c r="G1677" s="22" t="n">
        <v>3853.5</v>
      </c>
      <c r="H1677" s="1" t="n">
        <f aca="false">G1677*F1677</f>
        <v>7707</v>
      </c>
      <c r="I1677" s="13" t="s">
        <v>4590</v>
      </c>
      <c r="J1677" s="14" t="n">
        <v>7707</v>
      </c>
      <c r="K1677" s="1" t="n">
        <f aca="false">H1677-J1677</f>
        <v>0</v>
      </c>
      <c r="L1677" s="0"/>
    </row>
    <row r="1678" customFormat="false" ht="15.9" hidden="false" customHeight="false" outlineLevel="0" collapsed="false">
      <c r="A1678" s="1" t="s">
        <v>4591</v>
      </c>
      <c r="B1678" s="1" t="s">
        <v>4592</v>
      </c>
      <c r="C1678" s="1" t="s">
        <v>86</v>
      </c>
      <c r="D1678" s="1" t="s">
        <v>51</v>
      </c>
      <c r="E1678" s="1" t="n">
        <v>14797.5</v>
      </c>
      <c r="F1678" s="1" t="n">
        <f aca="false">D1678-C1678</f>
        <v>3</v>
      </c>
      <c r="G1678" s="22" t="n">
        <v>3853.5</v>
      </c>
      <c r="H1678" s="1" t="n">
        <f aca="false">G1678*F1678</f>
        <v>11560.5</v>
      </c>
      <c r="I1678" s="13" t="s">
        <v>4593</v>
      </c>
      <c r="J1678" s="14" t="n">
        <v>11560.5</v>
      </c>
      <c r="K1678" s="1" t="n">
        <f aca="false">H1678-J1678</f>
        <v>0</v>
      </c>
      <c r="L1678" s="0"/>
    </row>
    <row r="1679" s="12" customFormat="true" ht="29.85" hidden="false" customHeight="false" outlineLevel="0" collapsed="false">
      <c r="A1679" s="19" t="s">
        <v>4594</v>
      </c>
      <c r="B1679" s="11" t="s">
        <v>4595</v>
      </c>
      <c r="C1679" s="11" t="s">
        <v>43</v>
      </c>
      <c r="D1679" s="11" t="s">
        <v>47</v>
      </c>
      <c r="E1679" s="11" t="n">
        <v>27790</v>
      </c>
      <c r="F1679" s="11" t="n">
        <f aca="false">D1679-C1679</f>
        <v>2</v>
      </c>
      <c r="G1679" s="8" t="n">
        <f aca="false">4693.5*2</f>
        <v>9387</v>
      </c>
      <c r="H1679" s="11" t="n">
        <f aca="false">G1679*F1679</f>
        <v>18774</v>
      </c>
      <c r="I1679" s="9" t="s">
        <v>4596</v>
      </c>
      <c r="J1679" s="10" t="n">
        <v>9387</v>
      </c>
      <c r="K1679" s="11" t="n">
        <f aca="false">H1679-J1679-J1680</f>
        <v>0</v>
      </c>
      <c r="L1679" s="11"/>
    </row>
    <row r="1680" customFormat="false" ht="29.85" hidden="false" customHeight="false" outlineLevel="0" collapsed="false">
      <c r="A1680" s="19"/>
      <c r="B1680" s="11"/>
      <c r="C1680" s="11"/>
      <c r="D1680" s="11"/>
      <c r="E1680" s="11"/>
      <c r="F1680" s="11"/>
      <c r="G1680" s="8"/>
      <c r="H1680" s="11"/>
      <c r="I1680" s="20" t="s">
        <v>4597</v>
      </c>
      <c r="J1680" s="21" t="n">
        <v>9387</v>
      </c>
      <c r="K1680" s="11" t="n">
        <v>0</v>
      </c>
      <c r="L1680" s="11"/>
    </row>
    <row r="1681" customFormat="false" ht="30.8" hidden="false" customHeight="false" outlineLevel="0" collapsed="false">
      <c r="A1681" s="1" t="s">
        <v>4598</v>
      </c>
      <c r="B1681" s="1" t="s">
        <v>4599</v>
      </c>
      <c r="C1681" s="1" t="s">
        <v>142</v>
      </c>
      <c r="D1681" s="1" t="s">
        <v>74</v>
      </c>
      <c r="E1681" s="1" t="n">
        <v>15622.5</v>
      </c>
      <c r="F1681" s="1" t="n">
        <f aca="false">D1681-C1681</f>
        <v>3</v>
      </c>
      <c r="G1681" s="22" t="n">
        <v>3853.5</v>
      </c>
      <c r="H1681" s="1" t="n">
        <f aca="false">G1681*F1681</f>
        <v>11560.5</v>
      </c>
      <c r="I1681" s="13" t="s">
        <v>4600</v>
      </c>
      <c r="J1681" s="14" t="n">
        <v>11560.5</v>
      </c>
      <c r="K1681" s="1" t="n">
        <f aca="false">H1681-J1681</f>
        <v>0</v>
      </c>
      <c r="L1681" s="0"/>
    </row>
    <row r="1682" customFormat="false" ht="30.8" hidden="false" customHeight="false" outlineLevel="0" collapsed="false">
      <c r="A1682" s="22" t="s">
        <v>4601</v>
      </c>
      <c r="B1682" s="22" t="s">
        <v>4602</v>
      </c>
      <c r="C1682" s="22" t="s">
        <v>180</v>
      </c>
      <c r="D1682" s="22" t="s">
        <v>58</v>
      </c>
      <c r="E1682" s="22" t="n">
        <v>15952.5</v>
      </c>
      <c r="F1682" s="22" t="n">
        <f aca="false">D1682-C1682</f>
        <v>3</v>
      </c>
      <c r="G1682" s="22" t="n">
        <v>3853.5</v>
      </c>
      <c r="H1682" s="22" t="n">
        <f aca="false">G1682*F1682</f>
        <v>11560.5</v>
      </c>
      <c r="I1682" s="13" t="s">
        <v>4603</v>
      </c>
      <c r="J1682" s="14" t="n">
        <v>11560.5</v>
      </c>
      <c r="K1682" s="1" t="n">
        <f aca="false">H1682-J1682</f>
        <v>0</v>
      </c>
      <c r="L1682" s="0"/>
    </row>
    <row r="1683" customFormat="false" ht="30.8" hidden="false" customHeight="false" outlineLevel="0" collapsed="false">
      <c r="A1683" s="1" t="s">
        <v>4604</v>
      </c>
      <c r="B1683" s="1" t="s">
        <v>4605</v>
      </c>
      <c r="C1683" s="1" t="s">
        <v>146</v>
      </c>
      <c r="D1683" s="1" t="s">
        <v>58</v>
      </c>
      <c r="E1683" s="1" t="n">
        <v>10415</v>
      </c>
      <c r="F1683" s="1" t="n">
        <f aca="false">D1683-C1683</f>
        <v>2</v>
      </c>
      <c r="G1683" s="22" t="n">
        <v>3853.5</v>
      </c>
      <c r="H1683" s="1" t="n">
        <f aca="false">G1683*F1683</f>
        <v>7707</v>
      </c>
      <c r="I1683" s="13" t="s">
        <v>4606</v>
      </c>
      <c r="J1683" s="14" t="n">
        <v>7707</v>
      </c>
      <c r="K1683" s="1" t="n">
        <f aca="false">H1683-J1683</f>
        <v>0</v>
      </c>
      <c r="L1683" s="0"/>
    </row>
    <row r="1684" s="18" customFormat="true" ht="29.85" hidden="false" customHeight="false" outlineLevel="0" collapsed="false">
      <c r="A1684" s="64" t="s">
        <v>4607</v>
      </c>
      <c r="B1684" s="15" t="s">
        <v>4608</v>
      </c>
      <c r="C1684" s="15" t="s">
        <v>43</v>
      </c>
      <c r="D1684" s="15" t="s">
        <v>142</v>
      </c>
      <c r="E1684" s="15" t="n">
        <v>35550</v>
      </c>
      <c r="F1684" s="15" t="n">
        <f aca="false">D1684-C1684</f>
        <v>3</v>
      </c>
      <c r="G1684" s="15"/>
      <c r="H1684" s="15" t="n">
        <v>22020</v>
      </c>
      <c r="I1684" s="16" t="s">
        <v>4609</v>
      </c>
      <c r="J1684" s="17" t="n">
        <v>11010</v>
      </c>
      <c r="K1684" s="15" t="n">
        <f aca="false">H1684-J1684-J1685</f>
        <v>0</v>
      </c>
      <c r="L1684" s="15"/>
    </row>
    <row r="1685" customFormat="false" ht="29.85" hidden="false" customHeight="false" outlineLevel="0" collapsed="false">
      <c r="A1685" s="64"/>
      <c r="B1685" s="15"/>
      <c r="C1685" s="15"/>
      <c r="D1685" s="15"/>
      <c r="E1685" s="15"/>
      <c r="F1685" s="15"/>
      <c r="G1685" s="15"/>
      <c r="H1685" s="15"/>
      <c r="I1685" s="47" t="s">
        <v>4610</v>
      </c>
      <c r="J1685" s="48" t="n">
        <v>11010</v>
      </c>
      <c r="K1685" s="15" t="n">
        <v>0</v>
      </c>
      <c r="L1685" s="15"/>
    </row>
    <row r="1686" customFormat="false" ht="30.8" hidden="false" customHeight="false" outlineLevel="0" collapsed="false">
      <c r="A1686" s="1" t="s">
        <v>4611</v>
      </c>
      <c r="B1686" s="1" t="s">
        <v>4608</v>
      </c>
      <c r="C1686" s="1" t="s">
        <v>67</v>
      </c>
      <c r="D1686" s="1" t="s">
        <v>39</v>
      </c>
      <c r="E1686" s="1" t="n">
        <v>14195</v>
      </c>
      <c r="F1686" s="1" t="n">
        <f aca="false">D1686-C1686</f>
        <v>2</v>
      </c>
      <c r="G1686" s="22" t="n">
        <v>5743.5</v>
      </c>
      <c r="H1686" s="1" t="n">
        <f aca="false">G1686*F1686</f>
        <v>11487</v>
      </c>
      <c r="I1686" s="13" t="s">
        <v>4612</v>
      </c>
      <c r="J1686" s="14" t="n">
        <v>11486.8</v>
      </c>
      <c r="K1686" s="1" t="n">
        <f aca="false">H1686-J1686</f>
        <v>0.200000000000728</v>
      </c>
      <c r="L1686" s="0"/>
    </row>
    <row r="1687" customFormat="false" ht="30.8" hidden="false" customHeight="false" outlineLevel="0" collapsed="false">
      <c r="A1687" s="22" t="s">
        <v>4613</v>
      </c>
      <c r="B1687" s="22" t="s">
        <v>4614</v>
      </c>
      <c r="C1687" s="22" t="s">
        <v>67</v>
      </c>
      <c r="D1687" s="22" t="s">
        <v>51</v>
      </c>
      <c r="E1687" s="22" t="n">
        <v>34527.5</v>
      </c>
      <c r="F1687" s="22" t="n">
        <f aca="false">D1687-C1687</f>
        <v>7</v>
      </c>
      <c r="G1687" s="22" t="n">
        <v>3853.5</v>
      </c>
      <c r="H1687" s="22" t="n">
        <f aca="false">G1687*F1687</f>
        <v>26974.5</v>
      </c>
      <c r="I1687" s="13" t="s">
        <v>4615</v>
      </c>
      <c r="J1687" s="14" t="n">
        <v>26974.5</v>
      </c>
      <c r="K1687" s="1" t="n">
        <f aca="false">H1687-J1687</f>
        <v>0</v>
      </c>
      <c r="L1687" s="0"/>
    </row>
    <row r="1688" customFormat="false" ht="30.8" hidden="false" customHeight="false" outlineLevel="0" collapsed="false">
      <c r="A1688" s="1" t="s">
        <v>4616</v>
      </c>
      <c r="B1688" s="1" t="s">
        <v>4617</v>
      </c>
      <c r="C1688" s="1" t="s">
        <v>58</v>
      </c>
      <c r="D1688" s="1" t="s">
        <v>59</v>
      </c>
      <c r="E1688" s="1" t="n">
        <v>9865</v>
      </c>
      <c r="F1688" s="1" t="n">
        <f aca="false">D1688-C1688</f>
        <v>2</v>
      </c>
      <c r="G1688" s="22" t="n">
        <v>3853.5</v>
      </c>
      <c r="H1688" s="1" t="n">
        <f aca="false">G1688*F1688</f>
        <v>7707</v>
      </c>
      <c r="I1688" s="13" t="s">
        <v>4618</v>
      </c>
      <c r="J1688" s="14" t="n">
        <v>7707</v>
      </c>
      <c r="K1688" s="1" t="n">
        <f aca="false">H1688-J1688</f>
        <v>0</v>
      </c>
      <c r="L1688" s="0"/>
    </row>
    <row r="1689" customFormat="false" ht="30.8" hidden="false" customHeight="false" outlineLevel="0" collapsed="false">
      <c r="A1689" s="1" t="s">
        <v>4619</v>
      </c>
      <c r="B1689" s="1" t="s">
        <v>4620</v>
      </c>
      <c r="C1689" s="1" t="s">
        <v>43</v>
      </c>
      <c r="D1689" s="1" t="s">
        <v>142</v>
      </c>
      <c r="E1689" s="1" t="n">
        <v>19005</v>
      </c>
      <c r="F1689" s="1" t="n">
        <f aca="false">D1689-C1689</f>
        <v>3</v>
      </c>
      <c r="G1689" s="22" t="n">
        <v>3853.5</v>
      </c>
      <c r="H1689" s="1" t="n">
        <f aca="false">G1689*F1689</f>
        <v>11560.5</v>
      </c>
      <c r="I1689" s="13" t="s">
        <v>4621</v>
      </c>
      <c r="J1689" s="14" t="n">
        <v>11560.5</v>
      </c>
      <c r="K1689" s="1" t="n">
        <f aca="false">H1689-J1689</f>
        <v>0</v>
      </c>
      <c r="L1689" s="0"/>
    </row>
    <row r="1690" customFormat="false" ht="30.8" hidden="false" customHeight="false" outlineLevel="0" collapsed="false">
      <c r="A1690" s="1" t="s">
        <v>4622</v>
      </c>
      <c r="B1690" s="1" t="s">
        <v>4623</v>
      </c>
      <c r="C1690" s="1" t="s">
        <v>75</v>
      </c>
      <c r="D1690" s="1" t="s">
        <v>19</v>
      </c>
      <c r="E1690" s="1" t="n">
        <v>9535</v>
      </c>
      <c r="F1690" s="1" t="n">
        <f aca="false">D1690-C1690</f>
        <v>2</v>
      </c>
      <c r="G1690" s="22" t="n">
        <v>3853.5</v>
      </c>
      <c r="H1690" s="1" t="n">
        <f aca="false">G1690*F1690</f>
        <v>7707</v>
      </c>
      <c r="I1690" s="13" t="s">
        <v>4624</v>
      </c>
      <c r="J1690" s="14" t="n">
        <v>7707</v>
      </c>
      <c r="K1690" s="1" t="n">
        <f aca="false">H1690-J1690</f>
        <v>0</v>
      </c>
      <c r="L1690" s="0"/>
    </row>
    <row r="1691" customFormat="false" ht="30.8" hidden="false" customHeight="false" outlineLevel="0" collapsed="false">
      <c r="A1691" s="1" t="s">
        <v>4625</v>
      </c>
      <c r="B1691" s="1" t="s">
        <v>4626</v>
      </c>
      <c r="C1691" s="1" t="s">
        <v>75</v>
      </c>
      <c r="D1691" s="1" t="s">
        <v>19</v>
      </c>
      <c r="E1691" s="1" t="n">
        <v>14415</v>
      </c>
      <c r="F1691" s="1" t="n">
        <f aca="false">D1691-C1691</f>
        <v>2</v>
      </c>
      <c r="G1691" s="22" t="n">
        <v>5743.5</v>
      </c>
      <c r="H1691" s="1" t="n">
        <f aca="false">G1691*F1691</f>
        <v>11487</v>
      </c>
      <c r="I1691" s="13" t="s">
        <v>4627</v>
      </c>
      <c r="J1691" s="14" t="n">
        <v>11486.8</v>
      </c>
      <c r="K1691" s="1" t="n">
        <f aca="false">H1691-J1691</f>
        <v>0.200000000000728</v>
      </c>
      <c r="L1691" s="0"/>
    </row>
    <row r="1692" customFormat="false" ht="30.8" hidden="false" customHeight="false" outlineLevel="0" collapsed="false">
      <c r="A1692" s="1" t="s">
        <v>4628</v>
      </c>
      <c r="B1692" s="1" t="s">
        <v>4629</v>
      </c>
      <c r="C1692" s="1" t="s">
        <v>75</v>
      </c>
      <c r="D1692" s="1" t="s">
        <v>19</v>
      </c>
      <c r="E1692" s="1" t="n">
        <v>9865</v>
      </c>
      <c r="F1692" s="1" t="n">
        <f aca="false">D1692-C1692</f>
        <v>2</v>
      </c>
      <c r="G1692" s="22" t="n">
        <v>3853.5</v>
      </c>
      <c r="H1692" s="1" t="n">
        <f aca="false">G1692*F1692</f>
        <v>7707</v>
      </c>
      <c r="I1692" s="13" t="s">
        <v>4630</v>
      </c>
      <c r="J1692" s="14" t="n">
        <v>7707</v>
      </c>
      <c r="K1692" s="1" t="n">
        <f aca="false">H1692-J1692</f>
        <v>0</v>
      </c>
      <c r="L1692" s="0"/>
    </row>
    <row r="1693" customFormat="false" ht="30.8" hidden="false" customHeight="false" outlineLevel="0" collapsed="false">
      <c r="A1693" s="1" t="s">
        <v>4631</v>
      </c>
      <c r="B1693" s="1" t="s">
        <v>4632</v>
      </c>
      <c r="C1693" s="1" t="s">
        <v>24</v>
      </c>
      <c r="D1693" s="1" t="s">
        <v>19</v>
      </c>
      <c r="E1693" s="1" t="n">
        <v>18322.5</v>
      </c>
      <c r="F1693" s="1" t="n">
        <f aca="false">D1693-C1693</f>
        <v>3</v>
      </c>
      <c r="G1693" s="22" t="n">
        <v>3853.5</v>
      </c>
      <c r="H1693" s="1" t="n">
        <f aca="false">G1693*F1693</f>
        <v>11560.5</v>
      </c>
      <c r="I1693" s="13" t="s">
        <v>4633</v>
      </c>
      <c r="J1693" s="14" t="n">
        <v>11560.5</v>
      </c>
      <c r="K1693" s="1" t="n">
        <f aca="false">H1693-J1693</f>
        <v>0</v>
      </c>
      <c r="L1693" s="0"/>
    </row>
    <row r="1694" customFormat="false" ht="30.8" hidden="false" customHeight="false" outlineLevel="0" collapsed="false">
      <c r="A1694" s="1" t="s">
        <v>4634</v>
      </c>
      <c r="B1694" s="1" t="s">
        <v>4635</v>
      </c>
      <c r="C1694" s="1" t="s">
        <v>39</v>
      </c>
      <c r="D1694" s="1" t="s">
        <v>207</v>
      </c>
      <c r="E1694" s="1" t="n">
        <v>26705</v>
      </c>
      <c r="F1694" s="1" t="n">
        <f aca="false">D1694-C1694</f>
        <v>4</v>
      </c>
      <c r="G1694" s="22" t="n">
        <v>3853.5</v>
      </c>
      <c r="H1694" s="1" t="n">
        <f aca="false">G1694*F1694</f>
        <v>15414</v>
      </c>
      <c r="I1694" s="13" t="s">
        <v>4636</v>
      </c>
      <c r="J1694" s="14" t="n">
        <v>15414</v>
      </c>
      <c r="K1694" s="1" t="n">
        <f aca="false">H1694-J1694</f>
        <v>0</v>
      </c>
      <c r="L1694" s="0"/>
    </row>
    <row r="1695" customFormat="false" ht="30.8" hidden="false" customHeight="false" outlineLevel="0" collapsed="false">
      <c r="A1695" s="1" t="s">
        <v>4637</v>
      </c>
      <c r="B1695" s="1" t="s">
        <v>4638</v>
      </c>
      <c r="C1695" s="1" t="s">
        <v>112</v>
      </c>
      <c r="D1695" s="1" t="s">
        <v>14</v>
      </c>
      <c r="E1695" s="1" t="n">
        <v>5592.5</v>
      </c>
      <c r="F1695" s="1" t="n">
        <f aca="false">D1695-C1695</f>
        <v>1</v>
      </c>
      <c r="G1695" s="22" t="n">
        <v>3853.5</v>
      </c>
      <c r="H1695" s="1" t="n">
        <f aca="false">G1695*F1695</f>
        <v>3853.5</v>
      </c>
      <c r="I1695" s="13" t="s">
        <v>4639</v>
      </c>
      <c r="J1695" s="14" t="n">
        <v>3853.5</v>
      </c>
      <c r="K1695" s="1" t="n">
        <f aca="false">H1695-J1695</f>
        <v>0</v>
      </c>
      <c r="L1695" s="0"/>
    </row>
    <row r="1696" customFormat="false" ht="30.8" hidden="false" customHeight="false" outlineLevel="0" collapsed="false">
      <c r="A1696" s="1" t="s">
        <v>4640</v>
      </c>
      <c r="B1696" s="1" t="s">
        <v>4641</v>
      </c>
      <c r="C1696" s="1" t="s">
        <v>39</v>
      </c>
      <c r="D1696" s="1" t="s">
        <v>86</v>
      </c>
      <c r="E1696" s="1" t="n">
        <v>12215</v>
      </c>
      <c r="F1696" s="1" t="n">
        <f aca="false">D1696-C1696</f>
        <v>2</v>
      </c>
      <c r="G1696" s="22" t="n">
        <v>3853.5</v>
      </c>
      <c r="H1696" s="1" t="n">
        <f aca="false">G1696*F1696</f>
        <v>7707</v>
      </c>
      <c r="I1696" s="13" t="s">
        <v>4642</v>
      </c>
      <c r="J1696" s="14" t="n">
        <v>7707</v>
      </c>
      <c r="K1696" s="1" t="n">
        <f aca="false">H1696-J1696</f>
        <v>0</v>
      </c>
      <c r="L1696" s="0"/>
    </row>
    <row r="1697" customFormat="false" ht="30.8" hidden="false" customHeight="false" outlineLevel="0" collapsed="false">
      <c r="A1697" s="1" t="s">
        <v>4643</v>
      </c>
      <c r="B1697" s="1" t="s">
        <v>4644</v>
      </c>
      <c r="C1697" s="1" t="s">
        <v>74</v>
      </c>
      <c r="D1697" s="1" t="s">
        <v>75</v>
      </c>
      <c r="E1697" s="1" t="n">
        <v>12215</v>
      </c>
      <c r="F1697" s="1" t="n">
        <f aca="false">D1697-C1697</f>
        <v>2</v>
      </c>
      <c r="G1697" s="22" t="n">
        <v>3853.5</v>
      </c>
      <c r="H1697" s="1" t="n">
        <f aca="false">G1697*F1697</f>
        <v>7707</v>
      </c>
      <c r="I1697" s="13" t="s">
        <v>4645</v>
      </c>
      <c r="J1697" s="14" t="n">
        <v>7707</v>
      </c>
      <c r="K1697" s="1" t="n">
        <f aca="false">H1697-J1697</f>
        <v>0</v>
      </c>
      <c r="L1697" s="0"/>
    </row>
    <row r="1698" customFormat="false" ht="30.8" hidden="false" customHeight="false" outlineLevel="0" collapsed="false">
      <c r="A1698" s="22" t="s">
        <v>4646</v>
      </c>
      <c r="B1698" s="22" t="s">
        <v>4647</v>
      </c>
      <c r="C1698" s="22" t="s">
        <v>74</v>
      </c>
      <c r="D1698" s="22" t="s">
        <v>34</v>
      </c>
      <c r="E1698" s="22" t="n">
        <v>20711.25</v>
      </c>
      <c r="F1698" s="22" t="n">
        <f aca="false">D1698-C1698</f>
        <v>3</v>
      </c>
      <c r="G1698" s="22" t="n">
        <v>3853.5</v>
      </c>
      <c r="H1698" s="22" t="n">
        <f aca="false">G1698*F1698</f>
        <v>11560.5</v>
      </c>
      <c r="I1698" s="13" t="s">
        <v>4648</v>
      </c>
      <c r="J1698" s="14" t="n">
        <v>11560.5</v>
      </c>
      <c r="K1698" s="1" t="n">
        <f aca="false">H1698-J1698</f>
        <v>0</v>
      </c>
      <c r="L1698" s="0"/>
    </row>
    <row r="1699" customFormat="false" ht="30.8" hidden="false" customHeight="false" outlineLevel="0" collapsed="false">
      <c r="A1699" s="1" t="s">
        <v>4649</v>
      </c>
      <c r="B1699" s="1" t="s">
        <v>4650</v>
      </c>
      <c r="C1699" s="1" t="s">
        <v>82</v>
      </c>
      <c r="D1699" s="1" t="s">
        <v>67</v>
      </c>
      <c r="E1699" s="1" t="n">
        <v>15622.5</v>
      </c>
      <c r="F1699" s="1" t="n">
        <f aca="false">D1699-C1699</f>
        <v>3</v>
      </c>
      <c r="G1699" s="22" t="n">
        <v>3853.5</v>
      </c>
      <c r="H1699" s="1" t="n">
        <f aca="false">G1699*F1699</f>
        <v>11560.5</v>
      </c>
      <c r="I1699" s="13" t="s">
        <v>4651</v>
      </c>
      <c r="J1699" s="14" t="n">
        <v>11560.5</v>
      </c>
      <c r="K1699" s="1" t="n">
        <f aca="false">H1699-J1699</f>
        <v>0</v>
      </c>
      <c r="L1699" s="0"/>
    </row>
    <row r="1700" customFormat="false" ht="30.8" hidden="false" customHeight="false" outlineLevel="0" collapsed="false">
      <c r="A1700" s="1" t="s">
        <v>4652</v>
      </c>
      <c r="B1700" s="1" t="s">
        <v>4653</v>
      </c>
      <c r="C1700" s="1" t="s">
        <v>133</v>
      </c>
      <c r="D1700" s="1" t="s">
        <v>146</v>
      </c>
      <c r="E1700" s="1" t="n">
        <v>42752.5</v>
      </c>
      <c r="F1700" s="1" t="n">
        <f aca="false">D1700-C1700</f>
        <v>7</v>
      </c>
      <c r="G1700" s="22" t="n">
        <v>3853.5</v>
      </c>
      <c r="H1700" s="1" t="n">
        <f aca="false">G1700*F1700</f>
        <v>26974.5</v>
      </c>
      <c r="I1700" s="13" t="s">
        <v>4654</v>
      </c>
      <c r="J1700" s="14" t="n">
        <v>26974.5</v>
      </c>
      <c r="K1700" s="1" t="n">
        <f aca="false">H1700-J1700</f>
        <v>0</v>
      </c>
      <c r="L1700" s="0"/>
    </row>
    <row r="1701" s="32" customFormat="true" ht="30.8" hidden="false" customHeight="false" outlineLevel="0" collapsed="false">
      <c r="A1701" s="29" t="s">
        <v>4655</v>
      </c>
      <c r="B1701" s="29" t="s">
        <v>4656</v>
      </c>
      <c r="C1701" s="29" t="s">
        <v>133</v>
      </c>
      <c r="D1701" s="29" t="s">
        <v>232</v>
      </c>
      <c r="E1701" s="29" t="n">
        <v>54825</v>
      </c>
      <c r="F1701" s="29" t="n">
        <f aca="false">D1701-C1701</f>
        <v>10</v>
      </c>
      <c r="G1701" s="29" t="n">
        <v>3853.5</v>
      </c>
      <c r="H1701" s="29" t="n">
        <f aca="false">G1701*F1701</f>
        <v>38535</v>
      </c>
      <c r="I1701" s="30" t="s">
        <v>4657</v>
      </c>
      <c r="J1701" s="31" t="n">
        <v>38535</v>
      </c>
      <c r="K1701" s="1" t="n">
        <f aca="false">H1701-J1701</f>
        <v>0</v>
      </c>
      <c r="L1701" s="29"/>
      <c r="AMI1701" s="0"/>
      <c r="AMJ1701" s="0"/>
    </row>
    <row r="1702" s="12" customFormat="true" ht="29.85" hidden="false" customHeight="false" outlineLevel="0" collapsed="false">
      <c r="A1702" s="19" t="s">
        <v>4658</v>
      </c>
      <c r="B1702" s="11" t="s">
        <v>4659</v>
      </c>
      <c r="C1702" s="11" t="s">
        <v>142</v>
      </c>
      <c r="D1702" s="11" t="s">
        <v>75</v>
      </c>
      <c r="E1702" s="11" t="n">
        <v>63350</v>
      </c>
      <c r="F1702" s="11" t="n">
        <f aca="false">D1702-C1702</f>
        <v>5</v>
      </c>
      <c r="G1702" s="8" t="n">
        <f aca="false">3853.5*2</f>
        <v>7707</v>
      </c>
      <c r="H1702" s="11" t="n">
        <f aca="false">G1702*F1702</f>
        <v>38535</v>
      </c>
      <c r="I1702" s="9" t="s">
        <v>4660</v>
      </c>
      <c r="J1702" s="10" t="n">
        <v>19267.5</v>
      </c>
      <c r="K1702" s="11" t="n">
        <f aca="false">H1702-J1702-J1703</f>
        <v>0</v>
      </c>
      <c r="L1702" s="11"/>
    </row>
    <row r="1703" s="12" customFormat="true" ht="29.85" hidden="false" customHeight="false" outlineLevel="0" collapsed="false">
      <c r="A1703" s="19"/>
      <c r="B1703" s="11"/>
      <c r="C1703" s="11"/>
      <c r="D1703" s="11"/>
      <c r="E1703" s="11"/>
      <c r="F1703" s="11"/>
      <c r="G1703" s="8"/>
      <c r="H1703" s="11"/>
      <c r="I1703" s="9" t="s">
        <v>4661</v>
      </c>
      <c r="J1703" s="10" t="n">
        <v>19267.5</v>
      </c>
      <c r="K1703" s="11" t="n">
        <v>0</v>
      </c>
      <c r="L1703" s="11"/>
    </row>
    <row r="1704" customFormat="false" ht="30.8" hidden="false" customHeight="false" outlineLevel="0" collapsed="false">
      <c r="A1704" s="1" t="s">
        <v>4662</v>
      </c>
      <c r="B1704" s="1" t="s">
        <v>4663</v>
      </c>
      <c r="C1704" s="1" t="s">
        <v>14</v>
      </c>
      <c r="D1704" s="1" t="s">
        <v>150</v>
      </c>
      <c r="E1704" s="1" t="n">
        <v>24430</v>
      </c>
      <c r="F1704" s="1" t="n">
        <f aca="false">D1704-C1704</f>
        <v>4</v>
      </c>
      <c r="G1704" s="22" t="n">
        <v>3853.5</v>
      </c>
      <c r="H1704" s="1" t="n">
        <f aca="false">G1704*F1704</f>
        <v>15414</v>
      </c>
      <c r="I1704" s="13" t="s">
        <v>4664</v>
      </c>
      <c r="J1704" s="14" t="n">
        <v>15414</v>
      </c>
      <c r="K1704" s="1" t="n">
        <f aca="false">H1704-J1704</f>
        <v>0</v>
      </c>
      <c r="L1704" s="0"/>
    </row>
    <row r="1705" customFormat="false" ht="30.8" hidden="false" customHeight="false" outlineLevel="0" collapsed="false">
      <c r="A1705" s="1" t="s">
        <v>4665</v>
      </c>
      <c r="B1705" s="1" t="s">
        <v>4666</v>
      </c>
      <c r="C1705" s="1" t="s">
        <v>34</v>
      </c>
      <c r="D1705" s="1" t="s">
        <v>39</v>
      </c>
      <c r="E1705" s="1" t="n">
        <v>34527.5</v>
      </c>
      <c r="F1705" s="1" t="n">
        <f aca="false">D1705-C1705</f>
        <v>7</v>
      </c>
      <c r="G1705" s="22" t="n">
        <v>3853.5</v>
      </c>
      <c r="H1705" s="1" t="n">
        <f aca="false">G1705*F1705</f>
        <v>26974.5</v>
      </c>
      <c r="I1705" s="13" t="s">
        <v>4667</v>
      </c>
      <c r="J1705" s="14" t="n">
        <v>26974.5</v>
      </c>
      <c r="K1705" s="1" t="n">
        <f aca="false">H1705-J1705</f>
        <v>0</v>
      </c>
      <c r="L1705" s="0"/>
    </row>
    <row r="1706" customFormat="false" ht="30.8" hidden="false" customHeight="false" outlineLevel="0" collapsed="false">
      <c r="A1706" s="1" t="s">
        <v>4668</v>
      </c>
      <c r="B1706" s="1" t="s">
        <v>4669</v>
      </c>
      <c r="C1706" s="1" t="s">
        <v>43</v>
      </c>
      <c r="D1706" s="1" t="s">
        <v>24</v>
      </c>
      <c r="E1706" s="1" t="n">
        <v>34527.5</v>
      </c>
      <c r="F1706" s="1" t="n">
        <f aca="false">D1706-C1706</f>
        <v>7</v>
      </c>
      <c r="G1706" s="22" t="n">
        <v>3853.5</v>
      </c>
      <c r="H1706" s="1" t="n">
        <f aca="false">G1706*F1706</f>
        <v>26974.5</v>
      </c>
      <c r="I1706" s="13" t="s">
        <v>4670</v>
      </c>
      <c r="J1706" s="14" t="n">
        <v>26974.5</v>
      </c>
      <c r="K1706" s="1" t="n">
        <f aca="false">H1706-J1706</f>
        <v>0</v>
      </c>
      <c r="L1706" s="0"/>
    </row>
    <row r="1707" s="34" customFormat="true" ht="29.85" hidden="false" customHeight="false" outlineLevel="0" collapsed="false">
      <c r="A1707" s="85" t="s">
        <v>4671</v>
      </c>
      <c r="B1707" s="55" t="s">
        <v>4672</v>
      </c>
      <c r="C1707" s="55" t="s">
        <v>43</v>
      </c>
      <c r="D1707" s="55" t="s">
        <v>29</v>
      </c>
      <c r="E1707" s="55" t="n">
        <v>32580</v>
      </c>
      <c r="F1707" s="55" t="n">
        <f aca="false">D1707-C1707</f>
        <v>4</v>
      </c>
      <c r="G1707" s="55" t="n">
        <v>3853.5</v>
      </c>
      <c r="H1707" s="55" t="n">
        <f aca="false">G1707*F1707</f>
        <v>15414</v>
      </c>
      <c r="I1707" s="56" t="s">
        <v>4673</v>
      </c>
      <c r="J1707" s="57" t="n">
        <v>15414</v>
      </c>
      <c r="K1707" s="55" t="n">
        <f aca="false">H1707-J1707-J1708</f>
        <v>-3853.5</v>
      </c>
      <c r="L1707" s="55"/>
    </row>
    <row r="1708" s="34" customFormat="true" ht="29.85" hidden="false" customHeight="false" outlineLevel="0" collapsed="false">
      <c r="A1708" s="85"/>
      <c r="B1708" s="55"/>
      <c r="C1708" s="55"/>
      <c r="D1708" s="55"/>
      <c r="E1708" s="55"/>
      <c r="F1708" s="55"/>
      <c r="G1708" s="55"/>
      <c r="H1708" s="55"/>
      <c r="I1708" s="56" t="s">
        <v>4674</v>
      </c>
      <c r="J1708" s="57" t="n">
        <v>3853.5</v>
      </c>
      <c r="K1708" s="55" t="n">
        <v>0</v>
      </c>
      <c r="L1708" s="55"/>
    </row>
    <row r="1709" customFormat="false" ht="30.8" hidden="false" customHeight="false" outlineLevel="0" collapsed="false">
      <c r="A1709" s="1" t="s">
        <v>4675</v>
      </c>
      <c r="B1709" s="1" t="s">
        <v>4676</v>
      </c>
      <c r="C1709" s="1" t="s">
        <v>150</v>
      </c>
      <c r="D1709" s="1" t="s">
        <v>232</v>
      </c>
      <c r="E1709" s="1" t="n">
        <v>14565</v>
      </c>
      <c r="F1709" s="1" t="n">
        <f aca="false">D1709-C1709</f>
        <v>2</v>
      </c>
      <c r="G1709" s="22" t="n">
        <v>3853.5</v>
      </c>
      <c r="H1709" s="1" t="n">
        <f aca="false">G1709*F1709</f>
        <v>7707</v>
      </c>
      <c r="I1709" s="13" t="s">
        <v>4677</v>
      </c>
      <c r="J1709" s="14" t="n">
        <v>7707</v>
      </c>
      <c r="K1709" s="1" t="n">
        <f aca="false">H1709-J1709</f>
        <v>0</v>
      </c>
      <c r="L1709" s="0"/>
    </row>
    <row r="1710" customFormat="false" ht="30.8" hidden="false" customHeight="false" outlineLevel="0" collapsed="false">
      <c r="A1710" s="1" t="s">
        <v>4678</v>
      </c>
      <c r="B1710" s="1" t="s">
        <v>4679</v>
      </c>
      <c r="C1710" s="1" t="s">
        <v>75</v>
      </c>
      <c r="D1710" s="1" t="s">
        <v>35</v>
      </c>
      <c r="E1710" s="1" t="n">
        <v>42752.5</v>
      </c>
      <c r="F1710" s="1" t="n">
        <f aca="false">D1710-C1710</f>
        <v>7</v>
      </c>
      <c r="G1710" s="22" t="n">
        <v>3853.5</v>
      </c>
      <c r="H1710" s="1" t="n">
        <f aca="false">G1710*F1710</f>
        <v>26974.5</v>
      </c>
      <c r="I1710" s="13" t="s">
        <v>4680</v>
      </c>
      <c r="J1710" s="14" t="n">
        <v>26974.5</v>
      </c>
      <c r="K1710" s="1" t="n">
        <f aca="false">H1710-J1710</f>
        <v>0</v>
      </c>
      <c r="L1710" s="0"/>
    </row>
    <row r="1711" customFormat="false" ht="15.9" hidden="false" customHeight="false" outlineLevel="0" collapsed="false">
      <c r="A1711" s="1" t="s">
        <v>4681</v>
      </c>
      <c r="B1711" s="1" t="s">
        <v>4682</v>
      </c>
      <c r="C1711" s="1" t="s">
        <v>14</v>
      </c>
      <c r="D1711" s="1" t="s">
        <v>232</v>
      </c>
      <c r="E1711" s="1" t="n">
        <v>40057.5</v>
      </c>
      <c r="F1711" s="1" t="n">
        <f aca="false">D1711-C1711</f>
        <v>6</v>
      </c>
      <c r="G1711" s="22" t="n">
        <v>3853.5</v>
      </c>
      <c r="H1711" s="1" t="n">
        <f aca="false">G1711*F1711</f>
        <v>23121</v>
      </c>
      <c r="I1711" s="13" t="s">
        <v>4683</v>
      </c>
      <c r="J1711" s="14" t="n">
        <v>23121</v>
      </c>
      <c r="K1711" s="1" t="n">
        <f aca="false">H1711-J1711</f>
        <v>0</v>
      </c>
      <c r="L1711" s="0"/>
    </row>
    <row r="1712" s="34" customFormat="true" ht="30.8" hidden="false" customHeight="false" outlineLevel="0" collapsed="false">
      <c r="A1712" s="1" t="s">
        <v>4684</v>
      </c>
      <c r="B1712" s="1" t="s">
        <v>4685</v>
      </c>
      <c r="C1712" s="1" t="s">
        <v>207</v>
      </c>
      <c r="D1712" s="1" t="s">
        <v>51</v>
      </c>
      <c r="E1712" s="1" t="n">
        <v>4382.5</v>
      </c>
      <c r="F1712" s="1" t="n">
        <f aca="false">D1712-C1712</f>
        <v>1</v>
      </c>
      <c r="G1712" s="22" t="n">
        <v>3853.5</v>
      </c>
      <c r="H1712" s="1" t="n">
        <f aca="false">G1712*F1712</f>
        <v>3853.5</v>
      </c>
      <c r="I1712" s="13" t="s">
        <v>4686</v>
      </c>
      <c r="J1712" s="14" t="n">
        <v>3853.5</v>
      </c>
      <c r="K1712" s="1" t="n">
        <f aca="false">H1712-J1712</f>
        <v>0</v>
      </c>
      <c r="L1712" s="1"/>
      <c r="M1712" s="0"/>
      <c r="N1712" s="0"/>
      <c r="O1712" s="0"/>
      <c r="P1712" s="0"/>
      <c r="Q1712" s="0"/>
      <c r="R1712" s="0"/>
      <c r="S1712" s="0"/>
      <c r="T1712" s="0"/>
      <c r="U1712" s="0"/>
      <c r="V1712" s="0"/>
      <c r="AMI1712" s="0"/>
      <c r="AMJ1712" s="0"/>
    </row>
    <row r="1713" s="18" customFormat="true" ht="29.85" hidden="false" customHeight="false" outlineLevel="0" collapsed="false">
      <c r="A1713" s="64" t="s">
        <v>4687</v>
      </c>
      <c r="B1713" s="15" t="s">
        <v>4688</v>
      </c>
      <c r="C1713" s="15" t="s">
        <v>28</v>
      </c>
      <c r="D1713" s="15" t="s">
        <v>24</v>
      </c>
      <c r="E1713" s="15" t="n">
        <v>35507.5</v>
      </c>
      <c r="F1713" s="15" t="n">
        <v>5</v>
      </c>
      <c r="G1713" s="15" t="n">
        <f aca="false">3853.5</f>
        <v>3853.5</v>
      </c>
      <c r="H1713" s="15" t="n">
        <f aca="false">G1713*F1713</f>
        <v>19267.5</v>
      </c>
      <c r="I1713" s="16" t="s">
        <v>4689</v>
      </c>
      <c r="J1713" s="17" t="n">
        <v>19267.5</v>
      </c>
      <c r="K1713" s="15" t="n">
        <f aca="false">H1713+H1714-J1713-J1714</f>
        <v>0</v>
      </c>
      <c r="L1713" s="15"/>
    </row>
    <row r="1714" s="18" customFormat="true" ht="29.85" hidden="false" customHeight="false" outlineLevel="0" collapsed="false">
      <c r="A1714" s="64"/>
      <c r="B1714" s="15"/>
      <c r="C1714" s="15"/>
      <c r="D1714" s="15"/>
      <c r="E1714" s="15"/>
      <c r="F1714" s="15" t="n">
        <v>1</v>
      </c>
      <c r="G1714" s="15" t="n">
        <v>3853.5</v>
      </c>
      <c r="H1714" s="15" t="n">
        <f aca="false">G1714*F1714</f>
        <v>3853.5</v>
      </c>
      <c r="I1714" s="16" t="s">
        <v>4690</v>
      </c>
      <c r="J1714" s="17" t="n">
        <v>3853.5</v>
      </c>
      <c r="K1714" s="15" t="n">
        <v>0</v>
      </c>
      <c r="L1714" s="15"/>
    </row>
    <row r="1715" customFormat="false" ht="15.9" hidden="false" customHeight="false" outlineLevel="0" collapsed="false">
      <c r="A1715" s="1" t="s">
        <v>4691</v>
      </c>
      <c r="B1715" s="1" t="s">
        <v>4692</v>
      </c>
      <c r="C1715" s="1" t="s">
        <v>142</v>
      </c>
      <c r="D1715" s="1" t="s">
        <v>34</v>
      </c>
      <c r="E1715" s="1" t="n">
        <v>36645</v>
      </c>
      <c r="F1715" s="1" t="n">
        <f aca="false">D1715-C1715</f>
        <v>6</v>
      </c>
      <c r="G1715" s="22" t="n">
        <v>3853.5</v>
      </c>
      <c r="H1715" s="1" t="n">
        <f aca="false">G1715*F1715</f>
        <v>23121</v>
      </c>
      <c r="I1715" s="13" t="s">
        <v>4693</v>
      </c>
      <c r="J1715" s="14" t="n">
        <v>23121</v>
      </c>
      <c r="K1715" s="1" t="n">
        <f aca="false">H1715-J1715</f>
        <v>0</v>
      </c>
      <c r="L1715" s="0"/>
    </row>
    <row r="1716" customFormat="false" ht="30.8" hidden="false" customHeight="false" outlineLevel="0" collapsed="false">
      <c r="A1716" s="1" t="s">
        <v>4694</v>
      </c>
      <c r="B1716" s="1" t="s">
        <v>4695</v>
      </c>
      <c r="C1716" s="1" t="s">
        <v>142</v>
      </c>
      <c r="D1716" s="1" t="s">
        <v>63</v>
      </c>
      <c r="E1716" s="1" t="n">
        <v>12215</v>
      </c>
      <c r="F1716" s="1" t="n">
        <f aca="false">D1716-C1716</f>
        <v>2</v>
      </c>
      <c r="G1716" s="22" t="n">
        <v>3853.5</v>
      </c>
      <c r="H1716" s="1" t="n">
        <f aca="false">G1716*F1716</f>
        <v>7707</v>
      </c>
      <c r="I1716" s="13" t="s">
        <v>4696</v>
      </c>
      <c r="J1716" s="14" t="n">
        <v>7707</v>
      </c>
      <c r="K1716" s="1" t="n">
        <f aca="false">H1716-J1716</f>
        <v>0</v>
      </c>
      <c r="L1716" s="0"/>
    </row>
    <row r="1717" customFormat="false" ht="30.8" hidden="false" customHeight="false" outlineLevel="0" collapsed="false">
      <c r="A1717" s="1" t="s">
        <v>4697</v>
      </c>
      <c r="B1717" s="1" t="s">
        <v>4698</v>
      </c>
      <c r="C1717" s="1" t="s">
        <v>43</v>
      </c>
      <c r="D1717" s="1" t="s">
        <v>28</v>
      </c>
      <c r="E1717" s="1" t="n">
        <v>4932.5</v>
      </c>
      <c r="F1717" s="1" t="n">
        <f aca="false">D1717-C1717</f>
        <v>1</v>
      </c>
      <c r="G1717" s="22" t="n">
        <v>3853.5</v>
      </c>
      <c r="H1717" s="1" t="n">
        <f aca="false">G1717*F1717</f>
        <v>3853.5</v>
      </c>
      <c r="I1717" s="13" t="s">
        <v>4699</v>
      </c>
      <c r="J1717" s="14" t="n">
        <v>3853.5</v>
      </c>
      <c r="K1717" s="1" t="n">
        <f aca="false">H1717-J1717</f>
        <v>0</v>
      </c>
      <c r="L1717" s="0"/>
    </row>
    <row r="1718" customFormat="false" ht="30.8" hidden="false" customHeight="false" outlineLevel="0" collapsed="false">
      <c r="A1718" s="1" t="s">
        <v>4700</v>
      </c>
      <c r="B1718" s="1" t="s">
        <v>4701</v>
      </c>
      <c r="C1718" s="1" t="s">
        <v>43</v>
      </c>
      <c r="D1718" s="1" t="s">
        <v>28</v>
      </c>
      <c r="E1718" s="1" t="n">
        <v>4932.5</v>
      </c>
      <c r="F1718" s="1" t="n">
        <f aca="false">D1718-C1718</f>
        <v>1</v>
      </c>
      <c r="G1718" s="22" t="n">
        <v>3853.5</v>
      </c>
      <c r="H1718" s="1" t="n">
        <f aca="false">G1718*F1718</f>
        <v>3853.5</v>
      </c>
      <c r="I1718" s="13" t="s">
        <v>4702</v>
      </c>
      <c r="J1718" s="14" t="n">
        <v>3853.5</v>
      </c>
      <c r="K1718" s="1" t="n">
        <f aca="false">H1718-J1718</f>
        <v>0</v>
      </c>
      <c r="L1718" s="0"/>
    </row>
    <row r="1719" customFormat="false" ht="30.8" hidden="false" customHeight="false" outlineLevel="0" collapsed="false">
      <c r="A1719" s="1" t="s">
        <v>4703</v>
      </c>
      <c r="B1719" s="1" t="s">
        <v>4704</v>
      </c>
      <c r="C1719" s="1" t="s">
        <v>58</v>
      </c>
      <c r="D1719" s="1" t="s">
        <v>59</v>
      </c>
      <c r="E1719" s="1" t="n">
        <v>10635</v>
      </c>
      <c r="F1719" s="1" t="n">
        <f aca="false">D1719-C1719</f>
        <v>2</v>
      </c>
      <c r="G1719" s="22" t="n">
        <v>3853.5</v>
      </c>
      <c r="H1719" s="1" t="n">
        <f aca="false">G1719*F1719</f>
        <v>7707</v>
      </c>
      <c r="I1719" s="13" t="s">
        <v>4705</v>
      </c>
      <c r="J1719" s="14" t="n">
        <v>7707</v>
      </c>
      <c r="K1719" s="1" t="n">
        <f aca="false">H1719-J1719</f>
        <v>0</v>
      </c>
      <c r="L1719" s="0"/>
    </row>
    <row r="1720" customFormat="false" ht="30.8" hidden="false" customHeight="false" outlineLevel="0" collapsed="false">
      <c r="A1720" s="1" t="s">
        <v>4706</v>
      </c>
      <c r="B1720" s="1" t="s">
        <v>4707</v>
      </c>
      <c r="C1720" s="1" t="s">
        <v>34</v>
      </c>
      <c r="D1720" s="1" t="s">
        <v>119</v>
      </c>
      <c r="E1720" s="1" t="n">
        <v>19730</v>
      </c>
      <c r="F1720" s="1" t="n">
        <f aca="false">D1720-C1720</f>
        <v>4</v>
      </c>
      <c r="G1720" s="22" t="n">
        <v>3853.5</v>
      </c>
      <c r="H1720" s="1" t="n">
        <f aca="false">G1720*F1720</f>
        <v>15414</v>
      </c>
      <c r="I1720" s="13" t="s">
        <v>4708</v>
      </c>
      <c r="J1720" s="14" t="n">
        <v>15414</v>
      </c>
      <c r="K1720" s="1" t="n">
        <f aca="false">H1720-J1720</f>
        <v>0</v>
      </c>
      <c r="L1720" s="0"/>
    </row>
    <row r="1721" customFormat="false" ht="15.9" hidden="false" customHeight="false" outlineLevel="0" collapsed="false">
      <c r="A1721" s="1" t="s">
        <v>4709</v>
      </c>
      <c r="B1721" s="1" t="s">
        <v>4710</v>
      </c>
      <c r="C1721" s="1" t="s">
        <v>58</v>
      </c>
      <c r="D1721" s="1" t="s">
        <v>59</v>
      </c>
      <c r="E1721" s="1" t="n">
        <v>12215</v>
      </c>
      <c r="F1721" s="1" t="n">
        <f aca="false">D1721-C1721</f>
        <v>2</v>
      </c>
      <c r="G1721" s="22" t="n">
        <v>3853.5</v>
      </c>
      <c r="H1721" s="1" t="n">
        <f aca="false">G1721*F1721</f>
        <v>7707</v>
      </c>
      <c r="I1721" s="13" t="s">
        <v>4711</v>
      </c>
      <c r="J1721" s="14" t="n">
        <v>7707</v>
      </c>
      <c r="K1721" s="1" t="n">
        <f aca="false">H1721-J1721</f>
        <v>0</v>
      </c>
      <c r="L1721" s="0"/>
    </row>
    <row r="1722" customFormat="false" ht="30.8" hidden="false" customHeight="false" outlineLevel="0" collapsed="false">
      <c r="A1722" s="1" t="s">
        <v>4712</v>
      </c>
      <c r="B1722" s="1" t="s">
        <v>4713</v>
      </c>
      <c r="C1722" s="1" t="s">
        <v>67</v>
      </c>
      <c r="D1722" s="1" t="s">
        <v>86</v>
      </c>
      <c r="E1722" s="1" t="n">
        <v>27790</v>
      </c>
      <c r="F1722" s="1" t="n">
        <f aca="false">D1722-C1722</f>
        <v>4</v>
      </c>
      <c r="G1722" s="22" t="n">
        <v>4693.5</v>
      </c>
      <c r="H1722" s="1" t="n">
        <f aca="false">G1722*F1722</f>
        <v>18774</v>
      </c>
      <c r="I1722" s="13" t="s">
        <v>4714</v>
      </c>
      <c r="J1722" s="14" t="n">
        <v>18774</v>
      </c>
      <c r="K1722" s="1" t="n">
        <f aca="false">H1722-J1722</f>
        <v>0</v>
      </c>
      <c r="L1722" s="0"/>
    </row>
    <row r="1723" customFormat="false" ht="30.8" hidden="false" customHeight="false" outlineLevel="0" collapsed="false">
      <c r="A1723" s="1" t="s">
        <v>4715</v>
      </c>
      <c r="B1723" s="1" t="s">
        <v>4716</v>
      </c>
      <c r="C1723" s="1" t="s">
        <v>150</v>
      </c>
      <c r="D1723" s="1" t="s">
        <v>58</v>
      </c>
      <c r="E1723" s="1" t="n">
        <v>4932.5</v>
      </c>
      <c r="F1723" s="1" t="n">
        <f aca="false">D1723-C1723</f>
        <v>1</v>
      </c>
      <c r="G1723" s="22" t="n">
        <v>3853.5</v>
      </c>
      <c r="H1723" s="1" t="n">
        <f aca="false">G1723*F1723</f>
        <v>3853.5</v>
      </c>
      <c r="I1723" s="13" t="s">
        <v>4717</v>
      </c>
      <c r="J1723" s="14" t="n">
        <v>3853.5</v>
      </c>
      <c r="K1723" s="1" t="n">
        <f aca="false">H1723-J1723</f>
        <v>0</v>
      </c>
      <c r="L1723" s="0"/>
    </row>
    <row r="1724" customFormat="false" ht="30.8" hidden="false" customHeight="false" outlineLevel="0" collapsed="false">
      <c r="A1724" s="1" t="s">
        <v>4718</v>
      </c>
      <c r="B1724" s="1" t="s">
        <v>4719</v>
      </c>
      <c r="C1724" s="1" t="s">
        <v>82</v>
      </c>
      <c r="D1724" s="1" t="s">
        <v>13</v>
      </c>
      <c r="E1724" s="1" t="n">
        <v>40935</v>
      </c>
      <c r="F1724" s="1" t="n">
        <f aca="false">D1724-C1724</f>
        <v>6</v>
      </c>
      <c r="G1724" s="22" t="n">
        <v>5743.5</v>
      </c>
      <c r="H1724" s="1" t="n">
        <f aca="false">G1724*F1724</f>
        <v>34461</v>
      </c>
      <c r="I1724" s="13" t="s">
        <v>4720</v>
      </c>
      <c r="J1724" s="14" t="n">
        <v>34460.4</v>
      </c>
      <c r="K1724" s="1" t="n">
        <f aca="false">H1724-J1724</f>
        <v>0.599999999998545</v>
      </c>
      <c r="L1724" s="0"/>
    </row>
    <row r="1725" customFormat="false" ht="30.8" hidden="false" customHeight="false" outlineLevel="0" collapsed="false">
      <c r="A1725" s="1" t="s">
        <v>4721</v>
      </c>
      <c r="B1725" s="1" t="s">
        <v>4722</v>
      </c>
      <c r="C1725" s="1" t="s">
        <v>75</v>
      </c>
      <c r="D1725" s="1" t="s">
        <v>19</v>
      </c>
      <c r="E1725" s="1" t="n">
        <v>9865</v>
      </c>
      <c r="F1725" s="1" t="n">
        <f aca="false">D1725-C1725</f>
        <v>2</v>
      </c>
      <c r="G1725" s="22" t="n">
        <v>3853.5</v>
      </c>
      <c r="H1725" s="1" t="n">
        <f aca="false">G1725*F1725</f>
        <v>7707</v>
      </c>
      <c r="I1725" s="13" t="s">
        <v>4723</v>
      </c>
      <c r="J1725" s="14" t="n">
        <v>7707</v>
      </c>
      <c r="K1725" s="1" t="n">
        <f aca="false">H1725-J1725</f>
        <v>0</v>
      </c>
      <c r="L1725" s="0"/>
    </row>
    <row r="1726" s="39" customFormat="true" ht="15.85" hidden="false" customHeight="false" outlineLevel="0" collapsed="false">
      <c r="A1726" s="36" t="s">
        <v>4724</v>
      </c>
      <c r="B1726" s="36" t="s">
        <v>4725</v>
      </c>
      <c r="C1726" s="36" t="s">
        <v>43</v>
      </c>
      <c r="D1726" s="36" t="s">
        <v>29</v>
      </c>
      <c r="E1726" s="36" t="n">
        <v>29990</v>
      </c>
      <c r="F1726" s="36" t="n">
        <f aca="false">D1726-C1726</f>
        <v>4</v>
      </c>
      <c r="G1726" s="36" t="n">
        <v>3670</v>
      </c>
      <c r="H1726" s="36" t="n">
        <f aca="false">G1726*F1726</f>
        <v>14680</v>
      </c>
      <c r="I1726" s="37" t="s">
        <v>4726</v>
      </c>
      <c r="J1726" s="38" t="n">
        <v>14680</v>
      </c>
      <c r="K1726" s="36" t="n">
        <f aca="false">H1726-J1726</f>
        <v>0</v>
      </c>
    </row>
    <row r="1727" customFormat="false" ht="30.8" hidden="false" customHeight="false" outlineLevel="0" collapsed="false">
      <c r="A1727" s="1" t="s">
        <v>4727</v>
      </c>
      <c r="B1727" s="1" t="s">
        <v>4728</v>
      </c>
      <c r="C1727" s="1" t="s">
        <v>28</v>
      </c>
      <c r="D1727" s="1" t="s">
        <v>75</v>
      </c>
      <c r="E1727" s="1" t="n">
        <v>57015</v>
      </c>
      <c r="F1727" s="1" t="n">
        <f aca="false">D1727-C1727</f>
        <v>7</v>
      </c>
      <c r="G1727" s="22" t="n">
        <v>3853.5</v>
      </c>
      <c r="H1727" s="1" t="n">
        <f aca="false">G1727*F1727</f>
        <v>26974.5</v>
      </c>
      <c r="I1727" s="13" t="s">
        <v>4729</v>
      </c>
      <c r="J1727" s="14" t="n">
        <v>26974.5</v>
      </c>
      <c r="K1727" s="1" t="n">
        <f aca="false">H1727-J1727</f>
        <v>0</v>
      </c>
      <c r="L1727" s="0"/>
    </row>
    <row r="1728" customFormat="false" ht="30.8" hidden="false" customHeight="false" outlineLevel="0" collapsed="false">
      <c r="A1728" s="1" t="s">
        <v>4730</v>
      </c>
      <c r="B1728" s="1" t="s">
        <v>4728</v>
      </c>
      <c r="C1728" s="1" t="s">
        <v>75</v>
      </c>
      <c r="D1728" s="1" t="s">
        <v>34</v>
      </c>
      <c r="E1728" s="1" t="n">
        <v>8145</v>
      </c>
      <c r="F1728" s="1" t="n">
        <f aca="false">D1728-C1728</f>
        <v>1</v>
      </c>
      <c r="G1728" s="22" t="n">
        <v>3853.5</v>
      </c>
      <c r="H1728" s="1" t="n">
        <f aca="false">G1728*F1728</f>
        <v>3853.5</v>
      </c>
      <c r="I1728" s="13" t="s">
        <v>4731</v>
      </c>
      <c r="J1728" s="14" t="n">
        <v>3853.5</v>
      </c>
      <c r="K1728" s="1" t="n">
        <f aca="false">H1728-J1728</f>
        <v>0</v>
      </c>
      <c r="L1728" s="0"/>
    </row>
    <row r="1729" customFormat="false" ht="30.8" hidden="false" customHeight="false" outlineLevel="0" collapsed="false">
      <c r="A1729" s="1" t="s">
        <v>4732</v>
      </c>
      <c r="B1729" s="1" t="s">
        <v>4733</v>
      </c>
      <c r="C1729" s="1" t="s">
        <v>34</v>
      </c>
      <c r="D1729" s="1" t="s">
        <v>35</v>
      </c>
      <c r="E1729" s="1" t="n">
        <v>32895</v>
      </c>
      <c r="F1729" s="1" t="n">
        <f aca="false">D1729-C1729</f>
        <v>6</v>
      </c>
      <c r="G1729" s="22" t="n">
        <v>3853.5</v>
      </c>
      <c r="H1729" s="1" t="n">
        <f aca="false">G1729*F1729</f>
        <v>23121</v>
      </c>
      <c r="I1729" s="13" t="s">
        <v>4734</v>
      </c>
      <c r="J1729" s="14" t="n">
        <v>23121</v>
      </c>
      <c r="K1729" s="1" t="n">
        <f aca="false">H1729-J1729</f>
        <v>0</v>
      </c>
      <c r="L1729" s="0"/>
    </row>
    <row r="1730" customFormat="false" ht="30.8" hidden="false" customHeight="false" outlineLevel="0" collapsed="false">
      <c r="A1730" s="1" t="s">
        <v>4735</v>
      </c>
      <c r="B1730" s="1" t="s">
        <v>4736</v>
      </c>
      <c r="C1730" s="1" t="s">
        <v>47</v>
      </c>
      <c r="D1730" s="1" t="s">
        <v>24</v>
      </c>
      <c r="E1730" s="1" t="n">
        <v>43268.75</v>
      </c>
      <c r="F1730" s="1" t="n">
        <f aca="false">D1730-C1730</f>
        <v>5</v>
      </c>
      <c r="G1730" s="22" t="n">
        <v>4693.5</v>
      </c>
      <c r="H1730" s="1" t="n">
        <f aca="false">G1730*F1730</f>
        <v>23467.5</v>
      </c>
      <c r="I1730" s="13" t="s">
        <v>4737</v>
      </c>
      <c r="J1730" s="14" t="n">
        <v>23467.5</v>
      </c>
      <c r="K1730" s="1" t="n">
        <f aca="false">H1730-J1730</f>
        <v>0</v>
      </c>
      <c r="L1730" s="0"/>
    </row>
    <row r="1731" customFormat="false" ht="30.8" hidden="false" customHeight="false" outlineLevel="0" collapsed="false">
      <c r="A1731" s="1" t="s">
        <v>4738</v>
      </c>
      <c r="B1731" s="1" t="s">
        <v>4739</v>
      </c>
      <c r="C1731" s="1" t="s">
        <v>112</v>
      </c>
      <c r="D1731" s="1" t="s">
        <v>20</v>
      </c>
      <c r="E1731" s="1" t="n">
        <v>12315</v>
      </c>
      <c r="F1731" s="1" t="n">
        <f aca="false">D1731-C1731</f>
        <v>2</v>
      </c>
      <c r="G1731" s="22" t="n">
        <v>4693.5</v>
      </c>
      <c r="H1731" s="1" t="n">
        <f aca="false">G1731*F1731</f>
        <v>9387</v>
      </c>
      <c r="I1731" s="13" t="s">
        <v>4740</v>
      </c>
      <c r="J1731" s="14" t="n">
        <v>9387</v>
      </c>
      <c r="K1731" s="1" t="n">
        <f aca="false">H1731-J1731</f>
        <v>0</v>
      </c>
      <c r="L1731" s="0"/>
    </row>
    <row r="1732" customFormat="false" ht="30.8" hidden="false" customHeight="false" outlineLevel="0" collapsed="false">
      <c r="A1732" s="1" t="s">
        <v>4741</v>
      </c>
      <c r="B1732" s="1" t="s">
        <v>4739</v>
      </c>
      <c r="C1732" s="1" t="s">
        <v>20</v>
      </c>
      <c r="D1732" s="1" t="s">
        <v>180</v>
      </c>
      <c r="E1732" s="1" t="n">
        <v>6157.5</v>
      </c>
      <c r="F1732" s="1" t="n">
        <f aca="false">D1732-C1732</f>
        <v>1</v>
      </c>
      <c r="G1732" s="22" t="n">
        <v>4693.5</v>
      </c>
      <c r="H1732" s="1" t="n">
        <f aca="false">G1732*F1732</f>
        <v>4693.5</v>
      </c>
      <c r="I1732" s="13" t="s">
        <v>4742</v>
      </c>
      <c r="J1732" s="14" t="n">
        <v>4693.5</v>
      </c>
      <c r="K1732" s="1" t="n">
        <f aca="false">H1732-J1732</f>
        <v>0</v>
      </c>
      <c r="L1732" s="0"/>
    </row>
    <row r="1733" s="12" customFormat="true" ht="29.85" hidden="false" customHeight="false" outlineLevel="0" collapsed="false">
      <c r="A1733" s="19" t="s">
        <v>4743</v>
      </c>
      <c r="B1733" s="11" t="s">
        <v>4744</v>
      </c>
      <c r="C1733" s="11" t="s">
        <v>35</v>
      </c>
      <c r="D1733" s="11" t="s">
        <v>112</v>
      </c>
      <c r="E1733" s="11" t="n">
        <v>83116.25</v>
      </c>
      <c r="F1733" s="11" t="n">
        <f aca="false">D1733-C1733</f>
        <v>7</v>
      </c>
      <c r="G1733" s="8" t="n">
        <f aca="false">3670*2</f>
        <v>7340</v>
      </c>
      <c r="H1733" s="11" t="n">
        <f aca="false">G1733*F1733</f>
        <v>51380</v>
      </c>
      <c r="I1733" s="9" t="s">
        <v>4745</v>
      </c>
      <c r="J1733" s="10" t="n">
        <v>25690</v>
      </c>
      <c r="K1733" s="11" t="n">
        <f aca="false">H1733-J1733-J1734</f>
        <v>0</v>
      </c>
      <c r="L1733" s="11"/>
    </row>
    <row r="1734" s="12" customFormat="true" ht="29.85" hidden="false" customHeight="false" outlineLevel="0" collapsed="false">
      <c r="A1734" s="19"/>
      <c r="B1734" s="11"/>
      <c r="C1734" s="11"/>
      <c r="D1734" s="11"/>
      <c r="E1734" s="11"/>
      <c r="F1734" s="11"/>
      <c r="G1734" s="8"/>
      <c r="H1734" s="11"/>
      <c r="I1734" s="9" t="s">
        <v>4746</v>
      </c>
      <c r="J1734" s="10" t="n">
        <v>25690</v>
      </c>
      <c r="K1734" s="11" t="n">
        <v>0</v>
      </c>
      <c r="L1734" s="11"/>
    </row>
    <row r="1735" customFormat="false" ht="30.8" hidden="false" customHeight="false" outlineLevel="0" collapsed="false">
      <c r="A1735" s="1" t="s">
        <v>4747</v>
      </c>
      <c r="B1735" s="1" t="s">
        <v>4748</v>
      </c>
      <c r="C1735" s="1" t="s">
        <v>142</v>
      </c>
      <c r="D1735" s="1" t="s">
        <v>74</v>
      </c>
      <c r="E1735" s="1" t="n">
        <v>21292.5</v>
      </c>
      <c r="F1735" s="1" t="n">
        <f aca="false">D1735-C1735</f>
        <v>3</v>
      </c>
      <c r="G1735" s="22" t="n">
        <v>5743.5</v>
      </c>
      <c r="H1735" s="1" t="n">
        <f aca="false">G1735*F1735</f>
        <v>17230.5</v>
      </c>
      <c r="I1735" s="13" t="s">
        <v>4749</v>
      </c>
      <c r="J1735" s="14" t="n">
        <v>17230.2</v>
      </c>
      <c r="K1735" s="1" t="n">
        <f aca="false">H1735-J1735</f>
        <v>0.299999999999272</v>
      </c>
      <c r="L1735" s="0"/>
    </row>
    <row r="1736" customFormat="false" ht="30.8" hidden="false" customHeight="false" outlineLevel="0" collapsed="false">
      <c r="A1736" s="1" t="s">
        <v>4750</v>
      </c>
      <c r="B1736" s="1" t="s">
        <v>4751</v>
      </c>
      <c r="C1736" s="1" t="s">
        <v>63</v>
      </c>
      <c r="D1736" s="1" t="s">
        <v>24</v>
      </c>
      <c r="E1736" s="1" t="n">
        <v>10635</v>
      </c>
      <c r="F1736" s="1" t="n">
        <f aca="false">D1736-C1736</f>
        <v>2</v>
      </c>
      <c r="G1736" s="22" t="n">
        <v>3853.5</v>
      </c>
      <c r="H1736" s="1" t="n">
        <f aca="false">G1736*F1736</f>
        <v>7707</v>
      </c>
      <c r="I1736" s="13" t="s">
        <v>4752</v>
      </c>
      <c r="J1736" s="14" t="n">
        <v>7707</v>
      </c>
      <c r="K1736" s="1" t="n">
        <f aca="false">H1736-J1736</f>
        <v>0</v>
      </c>
      <c r="L1736" s="0"/>
    </row>
    <row r="1737" customFormat="false" ht="30.8" hidden="false" customHeight="false" outlineLevel="0" collapsed="false">
      <c r="A1737" s="1" t="s">
        <v>4753</v>
      </c>
      <c r="B1737" s="1" t="s">
        <v>4754</v>
      </c>
      <c r="C1737" s="1" t="s">
        <v>58</v>
      </c>
      <c r="D1737" s="1" t="s">
        <v>59</v>
      </c>
      <c r="E1737" s="1" t="n">
        <v>9865</v>
      </c>
      <c r="F1737" s="1" t="n">
        <f aca="false">D1737-C1737</f>
        <v>2</v>
      </c>
      <c r="G1737" s="22" t="n">
        <v>3853.5</v>
      </c>
      <c r="H1737" s="1" t="n">
        <f aca="false">G1737*F1737</f>
        <v>7707</v>
      </c>
      <c r="I1737" s="13" t="s">
        <v>4755</v>
      </c>
      <c r="J1737" s="14" t="n">
        <v>7707</v>
      </c>
      <c r="K1737" s="1" t="n">
        <f aca="false">H1737-J1737</f>
        <v>0</v>
      </c>
      <c r="L1737" s="0"/>
    </row>
    <row r="1738" customFormat="false" ht="30.8" hidden="false" customHeight="false" outlineLevel="0" collapsed="false">
      <c r="A1738" s="1" t="s">
        <v>4756</v>
      </c>
      <c r="B1738" s="1" t="s">
        <v>4757</v>
      </c>
      <c r="C1738" s="1" t="s">
        <v>43</v>
      </c>
      <c r="D1738" s="1" t="s">
        <v>28</v>
      </c>
      <c r="E1738" s="1" t="n">
        <v>5317.5</v>
      </c>
      <c r="F1738" s="1" t="n">
        <f aca="false">D1738-C1738</f>
        <v>1</v>
      </c>
      <c r="G1738" s="22" t="n">
        <v>3853.5</v>
      </c>
      <c r="H1738" s="1" t="n">
        <f aca="false">G1738*F1738</f>
        <v>3853.5</v>
      </c>
      <c r="I1738" s="13" t="s">
        <v>4758</v>
      </c>
      <c r="J1738" s="14" t="n">
        <v>3853.5</v>
      </c>
      <c r="K1738" s="1" t="n">
        <f aca="false">H1738-J1738</f>
        <v>0</v>
      </c>
      <c r="L1738" s="0"/>
    </row>
    <row r="1739" customFormat="false" ht="30.8" hidden="false" customHeight="false" outlineLevel="0" collapsed="false">
      <c r="A1739" s="1" t="s">
        <v>4759</v>
      </c>
      <c r="B1739" s="1" t="s">
        <v>4760</v>
      </c>
      <c r="C1739" s="1" t="s">
        <v>74</v>
      </c>
      <c r="D1739" s="1" t="s">
        <v>19</v>
      </c>
      <c r="E1739" s="1" t="n">
        <v>40770</v>
      </c>
      <c r="F1739" s="1" t="n">
        <f aca="false">D1739-C1739</f>
        <v>4</v>
      </c>
      <c r="G1739" s="22" t="n">
        <v>4693.5</v>
      </c>
      <c r="H1739" s="1" t="n">
        <f aca="false">G1739*F1739</f>
        <v>18774</v>
      </c>
      <c r="I1739" s="13" t="s">
        <v>4761</v>
      </c>
      <c r="J1739" s="14" t="n">
        <v>18774</v>
      </c>
      <c r="K1739" s="1" t="n">
        <f aca="false">H1739-J1739</f>
        <v>0</v>
      </c>
      <c r="L1739" s="0"/>
    </row>
    <row r="1740" customFormat="false" ht="30.8" hidden="false" customHeight="false" outlineLevel="0" collapsed="false">
      <c r="A1740" s="1" t="s">
        <v>4762</v>
      </c>
      <c r="B1740" s="1" t="s">
        <v>4763</v>
      </c>
      <c r="C1740" s="1" t="s">
        <v>150</v>
      </c>
      <c r="D1740" s="1" t="s">
        <v>232</v>
      </c>
      <c r="E1740" s="1" t="n">
        <v>13085</v>
      </c>
      <c r="F1740" s="1" t="n">
        <f aca="false">D1740-C1740</f>
        <v>2</v>
      </c>
      <c r="G1740" s="22" t="n">
        <v>4693.5</v>
      </c>
      <c r="H1740" s="1" t="n">
        <f aca="false">G1740*F1740</f>
        <v>9387</v>
      </c>
      <c r="I1740" s="13" t="s">
        <v>4764</v>
      </c>
      <c r="J1740" s="14" t="n">
        <v>9387</v>
      </c>
      <c r="K1740" s="1" t="n">
        <f aca="false">H1740-J1740</f>
        <v>0</v>
      </c>
      <c r="L1740" s="0"/>
    </row>
    <row r="1741" customFormat="false" ht="30.8" hidden="false" customHeight="false" outlineLevel="0" collapsed="false">
      <c r="A1741" s="1" t="s">
        <v>4765</v>
      </c>
      <c r="B1741" s="1" t="s">
        <v>4766</v>
      </c>
      <c r="C1741" s="1" t="s">
        <v>43</v>
      </c>
      <c r="D1741" s="1" t="s">
        <v>142</v>
      </c>
      <c r="E1741" s="1" t="n">
        <v>16777.5</v>
      </c>
      <c r="F1741" s="1" t="n">
        <f aca="false">D1741-C1741</f>
        <v>3</v>
      </c>
      <c r="G1741" s="22" t="n">
        <v>3853.5</v>
      </c>
      <c r="H1741" s="1" t="n">
        <f aca="false">G1741*F1741</f>
        <v>11560.5</v>
      </c>
      <c r="I1741" s="13" t="s">
        <v>4767</v>
      </c>
      <c r="J1741" s="14" t="n">
        <v>11560.5</v>
      </c>
      <c r="K1741" s="1" t="n">
        <f aca="false">H1741-J1741</f>
        <v>0</v>
      </c>
      <c r="L1741" s="0"/>
    </row>
    <row r="1742" s="18" customFormat="true" ht="29.85" hidden="false" customHeight="false" outlineLevel="0" collapsed="false">
      <c r="A1742" s="15" t="s">
        <v>4768</v>
      </c>
      <c r="B1742" s="15" t="s">
        <v>4769</v>
      </c>
      <c r="C1742" s="15" t="s">
        <v>39</v>
      </c>
      <c r="D1742" s="15" t="s">
        <v>133</v>
      </c>
      <c r="E1742" s="15" t="n">
        <v>21300</v>
      </c>
      <c r="F1742" s="15" t="n">
        <f aca="false">D1742-C1742</f>
        <v>3</v>
      </c>
      <c r="G1742" s="15" t="n">
        <v>3670</v>
      </c>
      <c r="H1742" s="15" t="n">
        <f aca="false">G1742*F1742</f>
        <v>11010</v>
      </c>
      <c r="I1742" s="16" t="s">
        <v>4770</v>
      </c>
      <c r="J1742" s="17" t="n">
        <v>11010</v>
      </c>
      <c r="K1742" s="15" t="n">
        <f aca="false">H1742-J1742</f>
        <v>0</v>
      </c>
    </row>
    <row r="1743" s="12" customFormat="true" ht="29.85" hidden="false" customHeight="false" outlineLevel="0" collapsed="false">
      <c r="A1743" s="19" t="s">
        <v>4771</v>
      </c>
      <c r="B1743" s="11" t="s">
        <v>4772</v>
      </c>
      <c r="C1743" s="11" t="s">
        <v>51</v>
      </c>
      <c r="D1743" s="11" t="s">
        <v>112</v>
      </c>
      <c r="E1743" s="11" t="n">
        <v>4932.5</v>
      </c>
      <c r="F1743" s="11" t="n">
        <f aca="false">D1743-C1743</f>
        <v>1</v>
      </c>
      <c r="G1743" s="8" t="n">
        <v>3853.5</v>
      </c>
      <c r="H1743" s="11" t="n">
        <f aca="false">G1743*F1743</f>
        <v>3853.5</v>
      </c>
      <c r="I1743" s="9" t="s">
        <v>4773</v>
      </c>
      <c r="J1743" s="10" t="n">
        <v>3853.5</v>
      </c>
      <c r="K1743" s="11" t="n">
        <f aca="false">H1743-J1743-J1744</f>
        <v>-15414</v>
      </c>
      <c r="L1743" s="11"/>
    </row>
    <row r="1744" s="12" customFormat="true" ht="29.85" hidden="false" customHeight="false" outlineLevel="0" collapsed="false">
      <c r="A1744" s="19"/>
      <c r="B1744" s="11"/>
      <c r="C1744" s="11"/>
      <c r="D1744" s="11"/>
      <c r="E1744" s="11"/>
      <c r="F1744" s="11"/>
      <c r="G1744" s="8"/>
      <c r="H1744" s="11"/>
      <c r="I1744" s="9" t="s">
        <v>4774</v>
      </c>
      <c r="J1744" s="10" t="n">
        <v>15414</v>
      </c>
      <c r="K1744" s="11" t="n">
        <v>0</v>
      </c>
      <c r="L1744" s="11"/>
    </row>
    <row r="1745" customFormat="false" ht="30.8" hidden="false" customHeight="false" outlineLevel="0" collapsed="false">
      <c r="A1745" s="1" t="s">
        <v>4775</v>
      </c>
      <c r="B1745" s="1" t="s">
        <v>4776</v>
      </c>
      <c r="C1745" s="1" t="s">
        <v>29</v>
      </c>
      <c r="D1745" s="1" t="s">
        <v>75</v>
      </c>
      <c r="E1745" s="1" t="n">
        <v>22370</v>
      </c>
      <c r="F1745" s="1" t="n">
        <f aca="false">D1745-C1745</f>
        <v>4</v>
      </c>
      <c r="G1745" s="22" t="n">
        <v>3853.5</v>
      </c>
      <c r="H1745" s="1" t="n">
        <f aca="false">G1745*F1745</f>
        <v>15414</v>
      </c>
      <c r="I1745" s="13" t="s">
        <v>4777</v>
      </c>
      <c r="J1745" s="14" t="n">
        <v>15414</v>
      </c>
      <c r="K1745" s="1" t="n">
        <f aca="false">H1745-J1745</f>
        <v>0</v>
      </c>
      <c r="L1745" s="0"/>
    </row>
    <row r="1746" s="12" customFormat="true" ht="29.85" hidden="false" customHeight="false" outlineLevel="0" collapsed="false">
      <c r="A1746" s="19" t="s">
        <v>4778</v>
      </c>
      <c r="B1746" s="11" t="s">
        <v>4779</v>
      </c>
      <c r="C1746" s="11" t="s">
        <v>133</v>
      </c>
      <c r="D1746" s="11" t="s">
        <v>112</v>
      </c>
      <c r="E1746" s="11" t="n">
        <v>38351.25</v>
      </c>
      <c r="F1746" s="11" t="n">
        <f aca="false">D1746-C1746</f>
        <v>3</v>
      </c>
      <c r="G1746" s="8" t="n">
        <f aca="false">3853.5*2</f>
        <v>7707</v>
      </c>
      <c r="H1746" s="11" t="n">
        <f aca="false">G1746*F1746</f>
        <v>23121</v>
      </c>
      <c r="I1746" s="9" t="s">
        <v>4780</v>
      </c>
      <c r="J1746" s="10" t="n">
        <v>11560.5</v>
      </c>
      <c r="K1746" s="11" t="n">
        <f aca="false">H1746-J1746-J1747</f>
        <v>0</v>
      </c>
      <c r="L1746" s="11"/>
    </row>
    <row r="1747" s="12" customFormat="true" ht="29.85" hidden="false" customHeight="false" outlineLevel="0" collapsed="false">
      <c r="A1747" s="19"/>
      <c r="B1747" s="11"/>
      <c r="C1747" s="11"/>
      <c r="D1747" s="11"/>
      <c r="E1747" s="11"/>
      <c r="F1747" s="11"/>
      <c r="G1747" s="8"/>
      <c r="H1747" s="11"/>
      <c r="I1747" s="9" t="s">
        <v>4781</v>
      </c>
      <c r="J1747" s="10" t="n">
        <v>11560.5</v>
      </c>
      <c r="K1747" s="11" t="n">
        <v>0</v>
      </c>
      <c r="L1747" s="11"/>
    </row>
    <row r="1748" customFormat="false" ht="30.8" hidden="false" customHeight="false" outlineLevel="0" collapsed="false">
      <c r="A1748" s="1" t="s">
        <v>4782</v>
      </c>
      <c r="B1748" s="1" t="s">
        <v>4783</v>
      </c>
      <c r="C1748" s="1" t="s">
        <v>51</v>
      </c>
      <c r="D1748" s="1" t="s">
        <v>14</v>
      </c>
      <c r="E1748" s="1" t="n">
        <v>9865</v>
      </c>
      <c r="F1748" s="1" t="n">
        <f aca="false">D1748-C1748</f>
        <v>2</v>
      </c>
      <c r="G1748" s="22" t="n">
        <v>3853.5</v>
      </c>
      <c r="H1748" s="1" t="n">
        <f aca="false">G1748*F1748</f>
        <v>7707</v>
      </c>
      <c r="I1748" s="13" t="s">
        <v>4784</v>
      </c>
      <c r="J1748" s="14" t="n">
        <v>7707</v>
      </c>
      <c r="K1748" s="1" t="n">
        <f aca="false">H1748-J1748</f>
        <v>0</v>
      </c>
      <c r="L1748" s="0"/>
    </row>
    <row r="1749" customFormat="false" ht="30.8" hidden="false" customHeight="false" outlineLevel="0" collapsed="false">
      <c r="A1749" s="1" t="s">
        <v>4785</v>
      </c>
      <c r="B1749" s="1" t="s">
        <v>4786</v>
      </c>
      <c r="C1749" s="1" t="s">
        <v>86</v>
      </c>
      <c r="D1749" s="1" t="s">
        <v>51</v>
      </c>
      <c r="E1749" s="1" t="n">
        <v>18322.5</v>
      </c>
      <c r="F1749" s="1" t="n">
        <f aca="false">D1749-C1749</f>
        <v>3</v>
      </c>
      <c r="G1749" s="22" t="n">
        <v>3853.5</v>
      </c>
      <c r="H1749" s="1" t="n">
        <f aca="false">G1749*F1749</f>
        <v>11560.5</v>
      </c>
      <c r="I1749" s="13" t="s">
        <v>4787</v>
      </c>
      <c r="J1749" s="14" t="n">
        <v>11560.5</v>
      </c>
      <c r="K1749" s="1" t="n">
        <f aca="false">H1749-J1749</f>
        <v>0</v>
      </c>
      <c r="L1749" s="0"/>
    </row>
    <row r="1750" customFormat="false" ht="30.8" hidden="false" customHeight="false" outlineLevel="0" collapsed="false">
      <c r="A1750" s="1" t="s">
        <v>4788</v>
      </c>
      <c r="B1750" s="1" t="s">
        <v>4789</v>
      </c>
      <c r="C1750" s="1" t="s">
        <v>75</v>
      </c>
      <c r="D1750" s="1" t="s">
        <v>19</v>
      </c>
      <c r="E1750" s="1" t="n">
        <v>10415</v>
      </c>
      <c r="F1750" s="1" t="n">
        <f aca="false">D1750-C1750</f>
        <v>2</v>
      </c>
      <c r="G1750" s="22" t="n">
        <v>3853.5</v>
      </c>
      <c r="H1750" s="1" t="n">
        <f aca="false">G1750*F1750</f>
        <v>7707</v>
      </c>
      <c r="I1750" s="13" t="s">
        <v>4790</v>
      </c>
      <c r="J1750" s="14" t="n">
        <v>7707</v>
      </c>
      <c r="K1750" s="1" t="n">
        <f aca="false">H1750-J1750</f>
        <v>0</v>
      </c>
      <c r="L1750" s="0"/>
    </row>
    <row r="1751" customFormat="false" ht="30.8" hidden="false" customHeight="false" outlineLevel="0" collapsed="false">
      <c r="A1751" s="1" t="s">
        <v>4791</v>
      </c>
      <c r="B1751" s="1" t="s">
        <v>4792</v>
      </c>
      <c r="C1751" s="1" t="s">
        <v>150</v>
      </c>
      <c r="D1751" s="1" t="s">
        <v>59</v>
      </c>
      <c r="E1751" s="1" t="n">
        <v>18322.5</v>
      </c>
      <c r="F1751" s="1" t="n">
        <f aca="false">D1751-C1751</f>
        <v>3</v>
      </c>
      <c r="G1751" s="22" t="n">
        <v>3853.5</v>
      </c>
      <c r="H1751" s="1" t="n">
        <f aca="false">G1751*F1751</f>
        <v>11560.5</v>
      </c>
      <c r="I1751" s="13" t="s">
        <v>4793</v>
      </c>
      <c r="J1751" s="14" t="n">
        <v>11560.5</v>
      </c>
      <c r="K1751" s="1" t="n">
        <f aca="false">H1751-J1751</f>
        <v>0</v>
      </c>
      <c r="L1751" s="0"/>
    </row>
    <row r="1752" customFormat="false" ht="30.8" hidden="false" customHeight="false" outlineLevel="0" collapsed="false">
      <c r="A1752" s="1" t="s">
        <v>4794</v>
      </c>
      <c r="B1752" s="1" t="s">
        <v>4795</v>
      </c>
      <c r="C1752" s="1" t="s">
        <v>58</v>
      </c>
      <c r="D1752" s="1" t="s">
        <v>59</v>
      </c>
      <c r="E1752" s="1" t="n">
        <v>12545</v>
      </c>
      <c r="F1752" s="1" t="n">
        <f aca="false">D1752-C1752</f>
        <v>2</v>
      </c>
      <c r="G1752" s="22" t="n">
        <v>5743.5</v>
      </c>
      <c r="H1752" s="1" t="n">
        <f aca="false">G1752*F1752</f>
        <v>11487</v>
      </c>
      <c r="I1752" s="13" t="s">
        <v>4796</v>
      </c>
      <c r="J1752" s="14" t="n">
        <v>11486.8</v>
      </c>
      <c r="K1752" s="1" t="n">
        <f aca="false">H1752-J1752</f>
        <v>0.200000000000728</v>
      </c>
      <c r="L1752" s="0"/>
    </row>
    <row r="1753" customFormat="false" ht="30.8" hidden="false" customHeight="false" outlineLevel="0" collapsed="false">
      <c r="A1753" s="1" t="s">
        <v>4797</v>
      </c>
      <c r="B1753" s="1" t="s">
        <v>4798</v>
      </c>
      <c r="C1753" s="1" t="s">
        <v>67</v>
      </c>
      <c r="D1753" s="1" t="s">
        <v>133</v>
      </c>
      <c r="E1753" s="1" t="n">
        <v>24662.5</v>
      </c>
      <c r="F1753" s="1" t="n">
        <f aca="false">D1753-C1753</f>
        <v>5</v>
      </c>
      <c r="G1753" s="22" t="n">
        <v>3853.5</v>
      </c>
      <c r="H1753" s="1" t="n">
        <f aca="false">G1753*F1753</f>
        <v>19267.5</v>
      </c>
      <c r="I1753" s="13" t="s">
        <v>4799</v>
      </c>
      <c r="J1753" s="14" t="n">
        <v>19267.5</v>
      </c>
      <c r="K1753" s="1" t="n">
        <f aca="false">H1753-J1753</f>
        <v>0</v>
      </c>
      <c r="L1753" s="0"/>
    </row>
    <row r="1754" customFormat="false" ht="30.8" hidden="false" customHeight="false" outlineLevel="0" collapsed="false">
      <c r="A1754" s="1" t="s">
        <v>4800</v>
      </c>
      <c r="B1754" s="1" t="s">
        <v>4801</v>
      </c>
      <c r="C1754" s="1" t="s">
        <v>39</v>
      </c>
      <c r="D1754" s="1" t="s">
        <v>86</v>
      </c>
      <c r="E1754" s="1" t="n">
        <v>13352.5</v>
      </c>
      <c r="F1754" s="1" t="n">
        <f aca="false">D1754-C1754</f>
        <v>2</v>
      </c>
      <c r="G1754" s="22" t="n">
        <v>3853.5</v>
      </c>
      <c r="H1754" s="1" t="n">
        <f aca="false">G1754*F1754</f>
        <v>7707</v>
      </c>
      <c r="I1754" s="13" t="s">
        <v>4802</v>
      </c>
      <c r="J1754" s="14" t="n">
        <v>7707</v>
      </c>
      <c r="K1754" s="1" t="n">
        <f aca="false">H1754-J1754</f>
        <v>0</v>
      </c>
      <c r="L1754" s="0"/>
    </row>
    <row r="1755" customFormat="false" ht="30.8" hidden="false" customHeight="false" outlineLevel="0" collapsed="false">
      <c r="A1755" s="1" t="s">
        <v>4803</v>
      </c>
      <c r="B1755" s="1" t="s">
        <v>4804</v>
      </c>
      <c r="C1755" s="1" t="s">
        <v>63</v>
      </c>
      <c r="D1755" s="1" t="s">
        <v>24</v>
      </c>
      <c r="E1755" s="1" t="n">
        <v>9865</v>
      </c>
      <c r="F1755" s="1" t="n">
        <f aca="false">D1755-C1755</f>
        <v>2</v>
      </c>
      <c r="G1755" s="22" t="n">
        <v>3853.5</v>
      </c>
      <c r="H1755" s="1" t="n">
        <f aca="false">G1755*F1755</f>
        <v>7707</v>
      </c>
      <c r="I1755" s="13" t="s">
        <v>4805</v>
      </c>
      <c r="J1755" s="14" t="n">
        <v>7707</v>
      </c>
      <c r="K1755" s="1" t="n">
        <f aca="false">H1755-J1755</f>
        <v>0</v>
      </c>
      <c r="L1755" s="0"/>
    </row>
    <row r="1756" customFormat="false" ht="30.8" hidden="false" customHeight="false" outlineLevel="0" collapsed="false">
      <c r="A1756" s="1" t="s">
        <v>4806</v>
      </c>
      <c r="B1756" s="1" t="s">
        <v>4807</v>
      </c>
      <c r="C1756" s="1" t="s">
        <v>146</v>
      </c>
      <c r="D1756" s="1" t="s">
        <v>59</v>
      </c>
      <c r="E1756" s="1" t="n">
        <v>29130</v>
      </c>
      <c r="F1756" s="1" t="n">
        <f aca="false">D1756-C1756</f>
        <v>4</v>
      </c>
      <c r="G1756" s="22" t="n">
        <v>3853.5</v>
      </c>
      <c r="H1756" s="1" t="n">
        <f aca="false">G1756*F1756</f>
        <v>15414</v>
      </c>
      <c r="I1756" s="13" t="s">
        <v>4808</v>
      </c>
      <c r="J1756" s="14" t="n">
        <v>15414</v>
      </c>
      <c r="K1756" s="1" t="n">
        <f aca="false">H1756-J1756</f>
        <v>0</v>
      </c>
      <c r="L1756" s="0"/>
    </row>
    <row r="1757" customFormat="false" ht="30.8" hidden="false" customHeight="false" outlineLevel="0" collapsed="false">
      <c r="A1757" s="1" t="s">
        <v>4809</v>
      </c>
      <c r="B1757" s="1" t="s">
        <v>4810</v>
      </c>
      <c r="C1757" s="1" t="s">
        <v>142</v>
      </c>
      <c r="D1757" s="1" t="s">
        <v>75</v>
      </c>
      <c r="E1757" s="1" t="n">
        <v>24662.5</v>
      </c>
      <c r="F1757" s="1" t="n">
        <f aca="false">D1757-C1757</f>
        <v>5</v>
      </c>
      <c r="G1757" s="22" t="n">
        <v>3853.5</v>
      </c>
      <c r="H1757" s="1" t="n">
        <f aca="false">G1757*F1757</f>
        <v>19267.5</v>
      </c>
      <c r="I1757" s="13" t="s">
        <v>4811</v>
      </c>
      <c r="J1757" s="14" t="n">
        <v>19267.5</v>
      </c>
      <c r="K1757" s="1" t="n">
        <f aca="false">H1757-J1757</f>
        <v>0</v>
      </c>
      <c r="L1757" s="0"/>
    </row>
    <row r="1758" customFormat="false" ht="15.9" hidden="false" customHeight="false" outlineLevel="0" collapsed="false">
      <c r="A1758" s="1" t="s">
        <v>4812</v>
      </c>
      <c r="B1758" s="1" t="s">
        <v>4813</v>
      </c>
      <c r="C1758" s="1" t="s">
        <v>58</v>
      </c>
      <c r="D1758" s="1" t="s">
        <v>59</v>
      </c>
      <c r="E1758" s="1" t="n">
        <v>14415</v>
      </c>
      <c r="F1758" s="1" t="n">
        <f aca="false">D1758-C1758</f>
        <v>2</v>
      </c>
      <c r="G1758" s="22" t="n">
        <v>5743.5</v>
      </c>
      <c r="H1758" s="1" t="n">
        <f aca="false">G1758*F1758</f>
        <v>11487</v>
      </c>
      <c r="I1758" s="13" t="s">
        <v>4814</v>
      </c>
      <c r="J1758" s="14" t="n">
        <v>11486.8</v>
      </c>
      <c r="K1758" s="1" t="n">
        <f aca="false">H1758-J1758</f>
        <v>0.200000000000728</v>
      </c>
      <c r="L1758" s="0"/>
    </row>
    <row r="1759" customFormat="false" ht="30.8" hidden="false" customHeight="false" outlineLevel="0" collapsed="false">
      <c r="A1759" s="1" t="s">
        <v>4815</v>
      </c>
      <c r="B1759" s="1" t="s">
        <v>4816</v>
      </c>
      <c r="C1759" s="1" t="s">
        <v>35</v>
      </c>
      <c r="D1759" s="1" t="s">
        <v>86</v>
      </c>
      <c r="E1759" s="1" t="n">
        <v>21622.5</v>
      </c>
      <c r="F1759" s="1" t="n">
        <f aca="false">D1759-C1759</f>
        <v>3</v>
      </c>
      <c r="G1759" s="22" t="n">
        <v>5743.5</v>
      </c>
      <c r="H1759" s="1" t="n">
        <f aca="false">G1759*F1759</f>
        <v>17230.5</v>
      </c>
      <c r="I1759" s="13" t="s">
        <v>4817</v>
      </c>
      <c r="J1759" s="14" t="n">
        <v>17230.2</v>
      </c>
      <c r="K1759" s="1" t="n">
        <f aca="false">H1759-J1759</f>
        <v>0.299999999999272</v>
      </c>
      <c r="L1759" s="0"/>
    </row>
    <row r="1760" customFormat="false" ht="30.8" hidden="false" customHeight="false" outlineLevel="0" collapsed="false">
      <c r="A1760" s="1" t="s">
        <v>4818</v>
      </c>
      <c r="B1760" s="1" t="s">
        <v>4819</v>
      </c>
      <c r="C1760" s="1" t="s">
        <v>29</v>
      </c>
      <c r="D1760" s="1" t="s">
        <v>74</v>
      </c>
      <c r="E1760" s="1" t="n">
        <v>9865</v>
      </c>
      <c r="F1760" s="1" t="n">
        <f aca="false">D1760-C1760</f>
        <v>2</v>
      </c>
      <c r="G1760" s="22" t="n">
        <v>3853.5</v>
      </c>
      <c r="H1760" s="1" t="n">
        <f aca="false">G1760*F1760</f>
        <v>7707</v>
      </c>
      <c r="I1760" s="13" t="s">
        <v>4820</v>
      </c>
      <c r="J1760" s="14" t="n">
        <v>7707</v>
      </c>
      <c r="K1760" s="1" t="n">
        <f aca="false">H1760-J1760</f>
        <v>0</v>
      </c>
      <c r="L1760" s="0"/>
    </row>
    <row r="1761" s="18" customFormat="true" ht="15.85" hidden="false" customHeight="false" outlineLevel="0" collapsed="false">
      <c r="A1761" s="15" t="s">
        <v>4821</v>
      </c>
      <c r="B1761" s="15" t="s">
        <v>4822</v>
      </c>
      <c r="C1761" s="15" t="s">
        <v>19</v>
      </c>
      <c r="D1761" s="15" t="s">
        <v>14</v>
      </c>
      <c r="E1761" s="15" t="n">
        <v>79300</v>
      </c>
      <c r="F1761" s="15" t="n">
        <f aca="false">D1761-C1761</f>
        <v>13</v>
      </c>
      <c r="G1761" s="15" t="n">
        <v>4470</v>
      </c>
      <c r="H1761" s="15" t="n">
        <f aca="false">G1761*F1761</f>
        <v>58110</v>
      </c>
      <c r="I1761" s="16" t="s">
        <v>4823</v>
      </c>
      <c r="J1761" s="17" t="n">
        <v>58110</v>
      </c>
      <c r="K1761" s="15" t="n">
        <f aca="false">H1761-J1761</f>
        <v>0</v>
      </c>
    </row>
    <row r="1762" customFormat="false" ht="15.9" hidden="false" customHeight="false" outlineLevel="0" collapsed="false">
      <c r="A1762" s="1" t="s">
        <v>4824</v>
      </c>
      <c r="B1762" s="1" t="s">
        <v>4825</v>
      </c>
      <c r="C1762" s="1" t="s">
        <v>112</v>
      </c>
      <c r="D1762" s="1" t="s">
        <v>20</v>
      </c>
      <c r="E1762" s="1" t="n">
        <v>9865</v>
      </c>
      <c r="F1762" s="1" t="n">
        <f aca="false">D1762-C1762</f>
        <v>2</v>
      </c>
      <c r="G1762" s="22" t="n">
        <v>3853.5</v>
      </c>
      <c r="H1762" s="1" t="n">
        <f aca="false">G1762*F1762</f>
        <v>7707</v>
      </c>
      <c r="I1762" s="13" t="s">
        <v>4826</v>
      </c>
      <c r="J1762" s="14" t="n">
        <v>7707</v>
      </c>
      <c r="K1762" s="1" t="n">
        <f aca="false">H1762-J1762</f>
        <v>0</v>
      </c>
      <c r="L1762" s="0"/>
    </row>
    <row r="1763" customFormat="false" ht="30.8" hidden="false" customHeight="false" outlineLevel="0" collapsed="false">
      <c r="A1763" s="1" t="s">
        <v>4827</v>
      </c>
      <c r="B1763" s="1" t="s">
        <v>4828</v>
      </c>
      <c r="C1763" s="1" t="s">
        <v>207</v>
      </c>
      <c r="D1763" s="1" t="s">
        <v>146</v>
      </c>
      <c r="E1763" s="1" t="n">
        <v>29595</v>
      </c>
      <c r="F1763" s="1" t="n">
        <f aca="false">D1763-C1763</f>
        <v>6</v>
      </c>
      <c r="G1763" s="22" t="n">
        <v>3853.5</v>
      </c>
      <c r="H1763" s="1" t="n">
        <f aca="false">G1763*F1763</f>
        <v>23121</v>
      </c>
      <c r="I1763" s="13" t="s">
        <v>4829</v>
      </c>
      <c r="J1763" s="14" t="n">
        <v>23121</v>
      </c>
      <c r="K1763" s="1" t="n">
        <f aca="false">H1763-J1763</f>
        <v>0</v>
      </c>
      <c r="L1763" s="0"/>
    </row>
    <row r="1764" customFormat="false" ht="30.8" hidden="false" customHeight="false" outlineLevel="0" collapsed="false">
      <c r="A1764" s="1" t="s">
        <v>4830</v>
      </c>
      <c r="B1764" s="1" t="s">
        <v>4831</v>
      </c>
      <c r="C1764" s="1" t="s">
        <v>19</v>
      </c>
      <c r="D1764" s="1" t="s">
        <v>119</v>
      </c>
      <c r="E1764" s="1" t="n">
        <v>16777.5</v>
      </c>
      <c r="F1764" s="1" t="n">
        <f aca="false">D1764-C1764</f>
        <v>3</v>
      </c>
      <c r="G1764" s="22" t="n">
        <v>3853.5</v>
      </c>
      <c r="H1764" s="1" t="n">
        <f aca="false">G1764*F1764</f>
        <v>11560.5</v>
      </c>
      <c r="I1764" s="13" t="s">
        <v>4832</v>
      </c>
      <c r="J1764" s="14" t="n">
        <v>11560.5</v>
      </c>
      <c r="K1764" s="1" t="n">
        <f aca="false">H1764-J1764</f>
        <v>0</v>
      </c>
      <c r="L1764" s="0"/>
    </row>
    <row r="1765" customFormat="false" ht="30.8" hidden="false" customHeight="false" outlineLevel="0" collapsed="false">
      <c r="A1765" s="22" t="s">
        <v>4833</v>
      </c>
      <c r="B1765" s="22" t="s">
        <v>4834</v>
      </c>
      <c r="C1765" s="22" t="s">
        <v>150</v>
      </c>
      <c r="D1765" s="22" t="s">
        <v>59</v>
      </c>
      <c r="E1765" s="22" t="n">
        <v>23100</v>
      </c>
      <c r="F1765" s="22" t="n">
        <f aca="false">D1765-C1765</f>
        <v>3</v>
      </c>
      <c r="G1765" s="22" t="n">
        <v>3853.5</v>
      </c>
      <c r="H1765" s="22" t="n">
        <f aca="false">G1765*F1765</f>
        <v>11560.5</v>
      </c>
      <c r="I1765" s="13" t="s">
        <v>4835</v>
      </c>
      <c r="J1765" s="14" t="n">
        <v>11560.5</v>
      </c>
      <c r="K1765" s="1" t="n">
        <f aca="false">H1765-J1765</f>
        <v>0</v>
      </c>
      <c r="L1765" s="0"/>
    </row>
    <row r="1766" s="12" customFormat="true" ht="29.85" hidden="false" customHeight="false" outlineLevel="0" collapsed="false">
      <c r="A1766" s="19" t="s">
        <v>4836</v>
      </c>
      <c r="B1766" s="11" t="s">
        <v>4837</v>
      </c>
      <c r="C1766" s="11" t="s">
        <v>133</v>
      </c>
      <c r="D1766" s="11" t="s">
        <v>20</v>
      </c>
      <c r="E1766" s="11" t="n">
        <v>73455</v>
      </c>
      <c r="F1766" s="11" t="n">
        <v>4</v>
      </c>
      <c r="G1766" s="8" t="n">
        <v>3853.5</v>
      </c>
      <c r="H1766" s="11" t="n">
        <f aca="false">G1766*F1766</f>
        <v>15414</v>
      </c>
      <c r="I1766" s="9" t="s">
        <v>4838</v>
      </c>
      <c r="J1766" s="10" t="n">
        <v>19267.5</v>
      </c>
      <c r="K1766" s="11" t="n">
        <f aca="false">H1766+H1767-J1766-J1767-J1768</f>
        <v>0</v>
      </c>
      <c r="L1766" s="11"/>
    </row>
    <row r="1767" customFormat="false" ht="29.85" hidden="false" customHeight="false" outlineLevel="0" collapsed="false">
      <c r="A1767" s="19"/>
      <c r="B1767" s="11"/>
      <c r="C1767" s="11"/>
      <c r="D1767" s="11"/>
      <c r="E1767" s="11"/>
      <c r="F1767" s="11" t="n">
        <v>5</v>
      </c>
      <c r="G1767" s="8" t="n">
        <f aca="false">3853.5*2</f>
        <v>7707</v>
      </c>
      <c r="H1767" s="11" t="n">
        <f aca="false">G1767*F1767</f>
        <v>38535</v>
      </c>
      <c r="I1767" s="20" t="s">
        <v>4839</v>
      </c>
      <c r="J1767" s="21" t="n">
        <v>15414</v>
      </c>
      <c r="K1767" s="11" t="n">
        <v>0</v>
      </c>
      <c r="L1767" s="11"/>
    </row>
    <row r="1768" customFormat="false" ht="29.85" hidden="false" customHeight="false" outlineLevel="0" collapsed="false">
      <c r="A1768" s="19"/>
      <c r="B1768" s="11"/>
      <c r="C1768" s="11"/>
      <c r="D1768" s="11"/>
      <c r="E1768" s="11"/>
      <c r="F1768" s="11"/>
      <c r="G1768" s="8"/>
      <c r="H1768" s="11"/>
      <c r="I1768" s="20" t="s">
        <v>4840</v>
      </c>
      <c r="J1768" s="21" t="n">
        <v>19267.5</v>
      </c>
      <c r="K1768" s="11" t="n">
        <v>0</v>
      </c>
      <c r="L1768" s="11"/>
    </row>
    <row r="1769" customFormat="false" ht="15.9" hidden="false" customHeight="false" outlineLevel="0" collapsed="false">
      <c r="A1769" s="1" t="s">
        <v>4841</v>
      </c>
      <c r="B1769" s="1" t="s">
        <v>4842</v>
      </c>
      <c r="C1769" s="1" t="s">
        <v>51</v>
      </c>
      <c r="D1769" s="1" t="s">
        <v>180</v>
      </c>
      <c r="E1769" s="1" t="n">
        <v>26705</v>
      </c>
      <c r="F1769" s="1" t="n">
        <f aca="false">D1769-C1769</f>
        <v>4</v>
      </c>
      <c r="G1769" s="22" t="n">
        <v>3853.5</v>
      </c>
      <c r="H1769" s="1" t="n">
        <f aca="false">G1769*F1769</f>
        <v>15414</v>
      </c>
      <c r="I1769" s="13" t="s">
        <v>4843</v>
      </c>
      <c r="J1769" s="14" t="n">
        <v>15414</v>
      </c>
      <c r="K1769" s="1" t="n">
        <f aca="false">H1769-J1769</f>
        <v>0</v>
      </c>
      <c r="L1769" s="0"/>
    </row>
    <row r="1770" customFormat="false" ht="30.8" hidden="false" customHeight="false" outlineLevel="0" collapsed="false">
      <c r="A1770" s="1" t="s">
        <v>4844</v>
      </c>
      <c r="B1770" s="1" t="s">
        <v>4845</v>
      </c>
      <c r="C1770" s="1" t="s">
        <v>180</v>
      </c>
      <c r="D1770" s="1" t="s">
        <v>58</v>
      </c>
      <c r="E1770" s="1" t="n">
        <v>16447.5</v>
      </c>
      <c r="F1770" s="1" t="n">
        <f aca="false">D1770-C1770</f>
        <v>3</v>
      </c>
      <c r="G1770" s="22" t="n">
        <v>3853.5</v>
      </c>
      <c r="H1770" s="1" t="n">
        <f aca="false">G1770*F1770</f>
        <v>11560.5</v>
      </c>
      <c r="I1770" s="13" t="s">
        <v>4846</v>
      </c>
      <c r="J1770" s="14" t="n">
        <v>11560.5</v>
      </c>
      <c r="K1770" s="1" t="n">
        <f aca="false">H1770-J1770</f>
        <v>0</v>
      </c>
      <c r="L1770" s="0"/>
    </row>
    <row r="1771" s="18" customFormat="true" ht="29.85" hidden="false" customHeight="false" outlineLevel="0" collapsed="false">
      <c r="A1771" s="64" t="s">
        <v>4847</v>
      </c>
      <c r="B1771" s="15" t="s">
        <v>4848</v>
      </c>
      <c r="C1771" s="15" t="s">
        <v>82</v>
      </c>
      <c r="D1771" s="15" t="s">
        <v>39</v>
      </c>
      <c r="E1771" s="15" t="n">
        <v>103906.25</v>
      </c>
      <c r="F1771" s="15" t="n">
        <f aca="false">D1771-C1771</f>
        <v>5</v>
      </c>
      <c r="G1771" s="15" t="n">
        <f aca="false">3853.5*2</f>
        <v>7707</v>
      </c>
      <c r="H1771" s="15" t="n">
        <f aca="false">G1771*F1771</f>
        <v>38535</v>
      </c>
      <c r="I1771" s="16" t="s">
        <v>4849</v>
      </c>
      <c r="J1771" s="17" t="n">
        <v>28717</v>
      </c>
      <c r="K1771" s="15" t="n">
        <f aca="false">H1771+H1772-J1771-J1772-J1773</f>
        <v>0</v>
      </c>
      <c r="L1771" s="15"/>
    </row>
    <row r="1772" s="18" customFormat="true" ht="29.85" hidden="false" customHeight="false" outlineLevel="0" collapsed="false">
      <c r="A1772" s="64"/>
      <c r="B1772" s="15"/>
      <c r="C1772" s="15"/>
      <c r="D1772" s="15"/>
      <c r="E1772" s="15"/>
      <c r="F1772" s="15" t="n">
        <v>5</v>
      </c>
      <c r="G1772" s="15" t="n">
        <v>5743.5</v>
      </c>
      <c r="H1772" s="15" t="n">
        <v>28717</v>
      </c>
      <c r="I1772" s="16" t="s">
        <v>4850</v>
      </c>
      <c r="J1772" s="17" t="n">
        <v>19267.5</v>
      </c>
      <c r="K1772" s="15" t="n">
        <v>0</v>
      </c>
      <c r="L1772" s="15"/>
    </row>
    <row r="1773" s="18" customFormat="true" ht="29.85" hidden="false" customHeight="false" outlineLevel="0" collapsed="false">
      <c r="A1773" s="64"/>
      <c r="B1773" s="15"/>
      <c r="C1773" s="15"/>
      <c r="D1773" s="15"/>
      <c r="E1773" s="15"/>
      <c r="F1773" s="15"/>
      <c r="G1773" s="15"/>
      <c r="H1773" s="15"/>
      <c r="I1773" s="16" t="s">
        <v>4851</v>
      </c>
      <c r="J1773" s="17" t="n">
        <v>19267.5</v>
      </c>
      <c r="K1773" s="15" t="n">
        <v>0</v>
      </c>
      <c r="L1773" s="15"/>
    </row>
    <row r="1774" customFormat="false" ht="29.85" hidden="false" customHeight="false" outlineLevel="0" collapsed="false">
      <c r="A1774" s="1" t="s">
        <v>4852</v>
      </c>
      <c r="B1774" s="1" t="s">
        <v>4853</v>
      </c>
      <c r="C1774" s="1" t="s">
        <v>133</v>
      </c>
      <c r="D1774" s="1" t="s">
        <v>20</v>
      </c>
      <c r="E1774" s="1" t="n">
        <v>30537.5</v>
      </c>
      <c r="F1774" s="1" t="n">
        <f aca="false">D1774-C1774</f>
        <v>5</v>
      </c>
      <c r="G1774" s="22" t="n">
        <v>3853.5</v>
      </c>
      <c r="H1774" s="1" t="n">
        <f aca="false">G1774*F1774</f>
        <v>19267.5</v>
      </c>
      <c r="I1774" s="13" t="s">
        <v>4854</v>
      </c>
      <c r="J1774" s="14" t="n">
        <v>19267.5</v>
      </c>
      <c r="K1774" s="1" t="n">
        <f aca="false">H1774-J1774</f>
        <v>0</v>
      </c>
      <c r="L1774" s="0"/>
    </row>
    <row r="1775" customFormat="false" ht="30.8" hidden="false" customHeight="false" outlineLevel="0" collapsed="false">
      <c r="A1775" s="1" t="s">
        <v>4855</v>
      </c>
      <c r="B1775" s="1" t="s">
        <v>4856</v>
      </c>
      <c r="C1775" s="1" t="s">
        <v>34</v>
      </c>
      <c r="D1775" s="1" t="s">
        <v>67</v>
      </c>
      <c r="E1775" s="1" t="n">
        <v>24662.5</v>
      </c>
      <c r="F1775" s="1" t="n">
        <f aca="false">D1775-C1775</f>
        <v>5</v>
      </c>
      <c r="G1775" s="22" t="n">
        <v>3853.5</v>
      </c>
      <c r="H1775" s="1" t="n">
        <f aca="false">G1775*F1775</f>
        <v>19267.5</v>
      </c>
      <c r="I1775" s="13" t="s">
        <v>4857</v>
      </c>
      <c r="J1775" s="14" t="n">
        <v>19267.5</v>
      </c>
      <c r="K1775" s="1" t="n">
        <f aca="false">H1775-J1775</f>
        <v>0</v>
      </c>
      <c r="L1775" s="0"/>
    </row>
    <row r="1776" customFormat="false" ht="30.8" hidden="false" customHeight="false" outlineLevel="0" collapsed="false">
      <c r="A1776" s="22" t="s">
        <v>4858</v>
      </c>
      <c r="B1776" s="22" t="s">
        <v>4859</v>
      </c>
      <c r="C1776" s="22" t="s">
        <v>74</v>
      </c>
      <c r="D1776" s="22" t="s">
        <v>75</v>
      </c>
      <c r="E1776" s="22" t="n">
        <v>13645</v>
      </c>
      <c r="F1776" s="22" t="n">
        <f aca="false">D1776-C1776</f>
        <v>2</v>
      </c>
      <c r="G1776" s="22" t="n">
        <v>5743.5</v>
      </c>
      <c r="H1776" s="22" t="n">
        <f aca="false">G1776*F1776</f>
        <v>11487</v>
      </c>
      <c r="I1776" s="13" t="s">
        <v>4860</v>
      </c>
      <c r="J1776" s="14" t="n">
        <v>11486.8</v>
      </c>
      <c r="K1776" s="1" t="n">
        <f aca="false">H1776-J1776</f>
        <v>0.200000000000728</v>
      </c>
      <c r="L1776" s="0"/>
    </row>
    <row r="1777" customFormat="false" ht="15.9" hidden="false" customHeight="false" outlineLevel="0" collapsed="false">
      <c r="A1777" s="1" t="s">
        <v>4861</v>
      </c>
      <c r="B1777" s="1" t="s">
        <v>4862</v>
      </c>
      <c r="C1777" s="1" t="s">
        <v>133</v>
      </c>
      <c r="D1777" s="1" t="s">
        <v>51</v>
      </c>
      <c r="E1777" s="1" t="n">
        <v>9865</v>
      </c>
      <c r="F1777" s="1" t="n">
        <f aca="false">D1777-C1777</f>
        <v>2</v>
      </c>
      <c r="G1777" s="22" t="n">
        <v>3853.5</v>
      </c>
      <c r="H1777" s="1" t="n">
        <f aca="false">G1777*F1777</f>
        <v>7707</v>
      </c>
      <c r="I1777" s="13" t="s">
        <v>4863</v>
      </c>
      <c r="J1777" s="14" t="n">
        <v>7707</v>
      </c>
      <c r="K1777" s="1" t="n">
        <f aca="false">H1777-J1777</f>
        <v>0</v>
      </c>
      <c r="L1777" s="0"/>
    </row>
    <row r="1778" customFormat="false" ht="30.8" hidden="false" customHeight="false" outlineLevel="0" collapsed="false">
      <c r="A1778" s="22" t="s">
        <v>4864</v>
      </c>
      <c r="B1778" s="22" t="s">
        <v>4865</v>
      </c>
      <c r="C1778" s="22" t="s">
        <v>58</v>
      </c>
      <c r="D1778" s="22" t="s">
        <v>59</v>
      </c>
      <c r="E1778" s="22" t="n">
        <v>9865</v>
      </c>
      <c r="F1778" s="22" t="n">
        <f aca="false">D1778-C1778</f>
        <v>2</v>
      </c>
      <c r="G1778" s="22" t="n">
        <v>3853.5</v>
      </c>
      <c r="H1778" s="22" t="n">
        <f aca="false">G1778*F1778</f>
        <v>7707</v>
      </c>
      <c r="I1778" s="13" t="s">
        <v>4866</v>
      </c>
      <c r="J1778" s="14" t="n">
        <v>7707</v>
      </c>
      <c r="K1778" s="1" t="n">
        <f aca="false">H1778-J1778</f>
        <v>0</v>
      </c>
      <c r="L1778" s="0"/>
    </row>
    <row r="1779" customFormat="false" ht="30.8" hidden="false" customHeight="false" outlineLevel="0" collapsed="false">
      <c r="A1779" s="22" t="s">
        <v>4867</v>
      </c>
      <c r="B1779" s="22" t="s">
        <v>4868</v>
      </c>
      <c r="C1779" s="22" t="s">
        <v>207</v>
      </c>
      <c r="D1779" s="22" t="s">
        <v>51</v>
      </c>
      <c r="E1779" s="22" t="n">
        <v>5772.5</v>
      </c>
      <c r="F1779" s="22" t="n">
        <f aca="false">D1779-C1779</f>
        <v>1</v>
      </c>
      <c r="G1779" s="22" t="n">
        <v>4693.5</v>
      </c>
      <c r="H1779" s="22" t="n">
        <f aca="false">G1779*F1779</f>
        <v>4693.5</v>
      </c>
      <c r="I1779" s="13" t="s">
        <v>4869</v>
      </c>
      <c r="J1779" s="14" t="n">
        <v>4693.5</v>
      </c>
      <c r="K1779" s="1" t="n">
        <f aca="false">H1779-J1779</f>
        <v>0</v>
      </c>
      <c r="L1779" s="0"/>
    </row>
    <row r="1780" customFormat="false" ht="30.8" hidden="false" customHeight="false" outlineLevel="0" collapsed="false">
      <c r="A1780" s="1" t="s">
        <v>4870</v>
      </c>
      <c r="B1780" s="1" t="s">
        <v>4871</v>
      </c>
      <c r="C1780" s="1" t="s">
        <v>39</v>
      </c>
      <c r="D1780" s="1" t="s">
        <v>14</v>
      </c>
      <c r="E1780" s="1" t="n">
        <v>42752.5</v>
      </c>
      <c r="F1780" s="1" t="n">
        <f aca="false">D1780-C1780</f>
        <v>7</v>
      </c>
      <c r="G1780" s="22" t="n">
        <v>3853.5</v>
      </c>
      <c r="H1780" s="1" t="n">
        <f aca="false">G1780*F1780</f>
        <v>26974.5</v>
      </c>
      <c r="I1780" s="13" t="s">
        <v>4872</v>
      </c>
      <c r="J1780" s="14" t="n">
        <v>26974.5</v>
      </c>
      <c r="K1780" s="1" t="n">
        <f aca="false">H1780-J1780</f>
        <v>0</v>
      </c>
      <c r="L1780" s="0"/>
    </row>
    <row r="1781" customFormat="false" ht="30.8" hidden="false" customHeight="false" outlineLevel="0" collapsed="false">
      <c r="A1781" s="22" t="s">
        <v>4873</v>
      </c>
      <c r="B1781" s="22" t="s">
        <v>4874</v>
      </c>
      <c r="C1781" s="22" t="s">
        <v>43</v>
      </c>
      <c r="D1781" s="22" t="s">
        <v>47</v>
      </c>
      <c r="E1781" s="22" t="n">
        <v>13645</v>
      </c>
      <c r="F1781" s="22" t="n">
        <f aca="false">D1781-C1781</f>
        <v>2</v>
      </c>
      <c r="G1781" s="22" t="n">
        <v>5743.5</v>
      </c>
      <c r="H1781" s="22" t="n">
        <f aca="false">G1781*F1781</f>
        <v>11487</v>
      </c>
      <c r="I1781" s="13" t="s">
        <v>4875</v>
      </c>
      <c r="J1781" s="14" t="n">
        <v>11486.8</v>
      </c>
      <c r="K1781" s="1" t="n">
        <f aca="false">H1781-J1781</f>
        <v>0.200000000000728</v>
      </c>
      <c r="L1781" s="0"/>
    </row>
    <row r="1782" customFormat="false" ht="15.9" hidden="false" customHeight="false" outlineLevel="0" collapsed="false">
      <c r="A1782" s="1" t="s">
        <v>4876</v>
      </c>
      <c r="B1782" s="1" t="s">
        <v>4877</v>
      </c>
      <c r="C1782" s="1" t="s">
        <v>74</v>
      </c>
      <c r="D1782" s="1" t="s">
        <v>75</v>
      </c>
      <c r="E1782" s="1" t="n">
        <v>13645</v>
      </c>
      <c r="F1782" s="1" t="n">
        <f aca="false">D1782-C1782</f>
        <v>2</v>
      </c>
      <c r="G1782" s="22" t="n">
        <v>5743.5</v>
      </c>
      <c r="H1782" s="1" t="n">
        <f aca="false">G1782*F1782</f>
        <v>11487</v>
      </c>
      <c r="I1782" s="13" t="s">
        <v>4878</v>
      </c>
      <c r="J1782" s="14" t="n">
        <v>11486.8</v>
      </c>
      <c r="K1782" s="1" t="n">
        <f aca="false">H1782-J1782</f>
        <v>0.200000000000728</v>
      </c>
      <c r="L1782" s="0"/>
    </row>
    <row r="1783" customFormat="false" ht="15.9" hidden="false" customHeight="false" outlineLevel="0" collapsed="false">
      <c r="A1783" s="1" t="s">
        <v>4879</v>
      </c>
      <c r="B1783" s="1" t="s">
        <v>4880</v>
      </c>
      <c r="C1783" s="1" t="s">
        <v>20</v>
      </c>
      <c r="D1783" s="1" t="s">
        <v>150</v>
      </c>
      <c r="E1783" s="1" t="n">
        <v>18322.5</v>
      </c>
      <c r="F1783" s="1" t="n">
        <f aca="false">D1783-C1783</f>
        <v>3</v>
      </c>
      <c r="G1783" s="22" t="n">
        <v>3853.5</v>
      </c>
      <c r="H1783" s="1" t="n">
        <f aca="false">G1783*F1783</f>
        <v>11560.5</v>
      </c>
      <c r="I1783" s="13" t="s">
        <v>4881</v>
      </c>
      <c r="J1783" s="14" t="n">
        <v>11560.5</v>
      </c>
      <c r="K1783" s="1" t="n">
        <f aca="false">H1783-J1783</f>
        <v>0</v>
      </c>
      <c r="L1783" s="0"/>
    </row>
    <row r="1784" customFormat="false" ht="15.9" hidden="false" customHeight="false" outlineLevel="0" collapsed="false">
      <c r="A1784" s="1" t="s">
        <v>4882</v>
      </c>
      <c r="B1784" s="1" t="s">
        <v>4883</v>
      </c>
      <c r="C1784" s="1" t="s">
        <v>63</v>
      </c>
      <c r="D1784" s="1" t="s">
        <v>19</v>
      </c>
      <c r="E1784" s="1" t="n">
        <v>27962.5</v>
      </c>
      <c r="F1784" s="1" t="n">
        <f aca="false">D1784-C1784</f>
        <v>5</v>
      </c>
      <c r="G1784" s="22" t="n">
        <v>3853.5</v>
      </c>
      <c r="H1784" s="1" t="n">
        <f aca="false">G1784*F1784</f>
        <v>19267.5</v>
      </c>
      <c r="I1784" s="13" t="s">
        <v>4884</v>
      </c>
      <c r="J1784" s="14" t="n">
        <v>19267.5</v>
      </c>
      <c r="K1784" s="1" t="n">
        <f aca="false">H1784-J1784</f>
        <v>0</v>
      </c>
      <c r="L1784" s="0"/>
    </row>
    <row r="1785" customFormat="false" ht="30.8" hidden="false" customHeight="false" outlineLevel="0" collapsed="false">
      <c r="A1785" s="1" t="s">
        <v>4885</v>
      </c>
      <c r="B1785" s="1" t="s">
        <v>4886</v>
      </c>
      <c r="C1785" s="1" t="s">
        <v>13</v>
      </c>
      <c r="D1785" s="1" t="s">
        <v>146</v>
      </c>
      <c r="E1785" s="1" t="n">
        <v>44392.5</v>
      </c>
      <c r="F1785" s="1" t="n">
        <f aca="false">D1785-C1785</f>
        <v>9</v>
      </c>
      <c r="G1785" s="22" t="n">
        <v>3853.5</v>
      </c>
      <c r="H1785" s="1" t="n">
        <f aca="false">G1785*F1785</f>
        <v>34681.5</v>
      </c>
      <c r="I1785" s="13" t="s">
        <v>4887</v>
      </c>
      <c r="J1785" s="14" t="n">
        <v>34681.5</v>
      </c>
      <c r="K1785" s="1" t="n">
        <f aca="false">H1785-J1785</f>
        <v>0</v>
      </c>
      <c r="L1785" s="0"/>
    </row>
    <row r="1786" customFormat="false" ht="15.9" hidden="false" customHeight="false" outlineLevel="0" collapsed="false">
      <c r="A1786" s="1" t="s">
        <v>4888</v>
      </c>
      <c r="B1786" s="1" t="s">
        <v>4889</v>
      </c>
      <c r="C1786" s="1" t="s">
        <v>133</v>
      </c>
      <c r="D1786" s="1" t="s">
        <v>51</v>
      </c>
      <c r="E1786" s="1" t="n">
        <v>9865</v>
      </c>
      <c r="F1786" s="1" t="n">
        <f aca="false">D1786-C1786</f>
        <v>2</v>
      </c>
      <c r="G1786" s="22" t="n">
        <v>3853.5</v>
      </c>
      <c r="H1786" s="1" t="n">
        <f aca="false">G1786*F1786</f>
        <v>7707</v>
      </c>
      <c r="I1786" s="13" t="s">
        <v>4890</v>
      </c>
      <c r="J1786" s="14" t="n">
        <v>7707</v>
      </c>
      <c r="K1786" s="1" t="n">
        <f aca="false">H1786-J1786</f>
        <v>0</v>
      </c>
      <c r="L1786" s="0"/>
    </row>
    <row r="1787" customFormat="false" ht="15.9" hidden="false" customHeight="false" outlineLevel="0" collapsed="false">
      <c r="A1787" s="1" t="s">
        <v>4891</v>
      </c>
      <c r="B1787" s="1" t="s">
        <v>4892</v>
      </c>
      <c r="C1787" s="1" t="s">
        <v>34</v>
      </c>
      <c r="D1787" s="1" t="s">
        <v>67</v>
      </c>
      <c r="E1787" s="1" t="n">
        <v>30537.5</v>
      </c>
      <c r="F1787" s="1" t="n">
        <f aca="false">D1787-C1787</f>
        <v>5</v>
      </c>
      <c r="G1787" s="22" t="n">
        <v>3853.5</v>
      </c>
      <c r="H1787" s="1" t="n">
        <f aca="false">G1787*F1787</f>
        <v>19267.5</v>
      </c>
      <c r="I1787" s="13" t="s">
        <v>4893</v>
      </c>
      <c r="J1787" s="14" t="n">
        <v>19267.5</v>
      </c>
      <c r="K1787" s="1" t="n">
        <f aca="false">H1787-J1787</f>
        <v>0</v>
      </c>
      <c r="L1787" s="0"/>
    </row>
    <row r="1788" s="18" customFormat="true" ht="29.85" hidden="false" customHeight="false" outlineLevel="0" collapsed="false">
      <c r="A1788" s="15" t="s">
        <v>4894</v>
      </c>
      <c r="B1788" s="15" t="s">
        <v>4895</v>
      </c>
      <c r="C1788" s="15" t="s">
        <v>67</v>
      </c>
      <c r="D1788" s="15" t="s">
        <v>13</v>
      </c>
      <c r="E1788" s="15" t="n">
        <v>14250</v>
      </c>
      <c r="F1788" s="15" t="n">
        <f aca="false">D1788-C1788</f>
        <v>3</v>
      </c>
      <c r="G1788" s="15" t="n">
        <v>3670</v>
      </c>
      <c r="H1788" s="15" t="n">
        <f aca="false">G1788*F1788</f>
        <v>11010</v>
      </c>
      <c r="I1788" s="16" t="s">
        <v>4896</v>
      </c>
      <c r="J1788" s="17" t="n">
        <v>11010</v>
      </c>
      <c r="K1788" s="15" t="n">
        <f aca="false">H1788-J1788</f>
        <v>0</v>
      </c>
    </row>
    <row r="1789" customFormat="false" ht="15.9" hidden="false" customHeight="false" outlineLevel="0" collapsed="false">
      <c r="A1789" s="1" t="s">
        <v>4897</v>
      </c>
      <c r="B1789" s="1" t="s">
        <v>4898</v>
      </c>
      <c r="C1789" s="1" t="s">
        <v>207</v>
      </c>
      <c r="D1789" s="1" t="s">
        <v>112</v>
      </c>
      <c r="E1789" s="1" t="n">
        <v>8765</v>
      </c>
      <c r="F1789" s="1" t="n">
        <f aca="false">D1789-C1789</f>
        <v>2</v>
      </c>
      <c r="G1789" s="22" t="n">
        <v>3853.5</v>
      </c>
      <c r="H1789" s="1" t="n">
        <f aca="false">G1789*F1789</f>
        <v>7707</v>
      </c>
      <c r="I1789" s="13" t="s">
        <v>4899</v>
      </c>
      <c r="J1789" s="14" t="n">
        <v>7707</v>
      </c>
      <c r="K1789" s="1" t="n">
        <f aca="false">H1789-J1789</f>
        <v>0</v>
      </c>
      <c r="L1789" s="0"/>
    </row>
    <row r="1790" customFormat="false" ht="30.8" hidden="false" customHeight="false" outlineLevel="0" collapsed="false">
      <c r="A1790" s="1" t="s">
        <v>4900</v>
      </c>
      <c r="B1790" s="1" t="s">
        <v>4901</v>
      </c>
      <c r="C1790" s="1" t="s">
        <v>86</v>
      </c>
      <c r="D1790" s="1" t="s">
        <v>51</v>
      </c>
      <c r="E1790" s="1" t="n">
        <v>14797.5</v>
      </c>
      <c r="F1790" s="1" t="n">
        <f aca="false">D1790-C1790</f>
        <v>3</v>
      </c>
      <c r="G1790" s="22" t="n">
        <v>3853.5</v>
      </c>
      <c r="H1790" s="1" t="n">
        <f aca="false">G1790*F1790</f>
        <v>11560.5</v>
      </c>
      <c r="I1790" s="13" t="s">
        <v>4902</v>
      </c>
      <c r="J1790" s="14" t="n">
        <v>11560.5</v>
      </c>
      <c r="K1790" s="1" t="n">
        <f aca="false">H1790-J1790</f>
        <v>0</v>
      </c>
      <c r="L1790" s="0"/>
    </row>
    <row r="1791" customFormat="false" ht="30.8" hidden="false" customHeight="false" outlineLevel="0" collapsed="false">
      <c r="A1791" s="1" t="s">
        <v>4903</v>
      </c>
      <c r="B1791" s="1" t="s">
        <v>4904</v>
      </c>
      <c r="C1791" s="1" t="s">
        <v>146</v>
      </c>
      <c r="D1791" s="1" t="s">
        <v>58</v>
      </c>
      <c r="E1791" s="1" t="n">
        <v>13645</v>
      </c>
      <c r="F1791" s="1" t="n">
        <f aca="false">D1791-C1791</f>
        <v>2</v>
      </c>
      <c r="G1791" s="22" t="n">
        <v>5743.5</v>
      </c>
      <c r="H1791" s="1" t="n">
        <f aca="false">G1791*F1791</f>
        <v>11487</v>
      </c>
      <c r="I1791" s="13" t="s">
        <v>4905</v>
      </c>
      <c r="J1791" s="14" t="n">
        <v>11486.8</v>
      </c>
      <c r="K1791" s="1" t="n">
        <f aca="false">H1791-J1791</f>
        <v>0.200000000000728</v>
      </c>
      <c r="L1791" s="0"/>
    </row>
    <row r="1792" customFormat="false" ht="30.8" hidden="false" customHeight="false" outlineLevel="0" collapsed="false">
      <c r="A1792" s="1" t="s">
        <v>4906</v>
      </c>
      <c r="B1792" s="1" t="s">
        <v>4907</v>
      </c>
      <c r="C1792" s="1" t="s">
        <v>47</v>
      </c>
      <c r="D1792" s="1" t="s">
        <v>142</v>
      </c>
      <c r="E1792" s="1" t="n">
        <v>4932.5</v>
      </c>
      <c r="F1792" s="1" t="n">
        <f aca="false">D1792-C1792</f>
        <v>1</v>
      </c>
      <c r="G1792" s="22" t="n">
        <v>3853.5</v>
      </c>
      <c r="H1792" s="1" t="n">
        <f aca="false">G1792*F1792</f>
        <v>3853.5</v>
      </c>
      <c r="I1792" s="13" t="s">
        <v>4908</v>
      </c>
      <c r="J1792" s="14" t="n">
        <v>3853.5</v>
      </c>
      <c r="K1792" s="1" t="n">
        <f aca="false">H1792-J1792</f>
        <v>0</v>
      </c>
      <c r="L1792" s="0"/>
    </row>
    <row r="1793" customFormat="false" ht="30.8" hidden="false" customHeight="false" outlineLevel="0" collapsed="false">
      <c r="A1793" s="22" t="s">
        <v>4909</v>
      </c>
      <c r="B1793" s="22" t="s">
        <v>4910</v>
      </c>
      <c r="C1793" s="22" t="s">
        <v>47</v>
      </c>
      <c r="D1793" s="22" t="s">
        <v>63</v>
      </c>
      <c r="E1793" s="22" t="n">
        <v>20711.25</v>
      </c>
      <c r="F1793" s="22" t="n">
        <f aca="false">D1793-C1793</f>
        <v>3</v>
      </c>
      <c r="G1793" s="22" t="n">
        <v>3853.5</v>
      </c>
      <c r="H1793" s="22" t="n">
        <f aca="false">G1793*F1793</f>
        <v>11560.5</v>
      </c>
      <c r="I1793" s="13" t="s">
        <v>4911</v>
      </c>
      <c r="J1793" s="14" t="n">
        <v>11560.5</v>
      </c>
      <c r="K1793" s="1" t="n">
        <f aca="false">H1793-J1793</f>
        <v>0</v>
      </c>
      <c r="L1793" s="0"/>
    </row>
    <row r="1794" customFormat="false" ht="30.8" hidden="false" customHeight="false" outlineLevel="0" collapsed="false">
      <c r="A1794" s="22" t="s">
        <v>4912</v>
      </c>
      <c r="B1794" s="22" t="s">
        <v>4913</v>
      </c>
      <c r="C1794" s="22" t="s">
        <v>20</v>
      </c>
      <c r="D1794" s="22" t="s">
        <v>146</v>
      </c>
      <c r="E1794" s="22" t="n">
        <v>12215</v>
      </c>
      <c r="F1794" s="22" t="n">
        <f aca="false">D1794-C1794</f>
        <v>2</v>
      </c>
      <c r="G1794" s="22" t="n">
        <v>3853.5</v>
      </c>
      <c r="H1794" s="22" t="n">
        <f aca="false">G1794*F1794</f>
        <v>7707</v>
      </c>
      <c r="I1794" s="13" t="s">
        <v>4914</v>
      </c>
      <c r="J1794" s="14" t="n">
        <v>7707</v>
      </c>
      <c r="K1794" s="1" t="n">
        <f aca="false">H1794-J1794</f>
        <v>0</v>
      </c>
      <c r="L1794" s="0"/>
    </row>
    <row r="1795" customFormat="false" ht="15.9" hidden="false" customHeight="false" outlineLevel="0" collapsed="false">
      <c r="A1795" s="1" t="s">
        <v>4915</v>
      </c>
      <c r="B1795" s="1" t="s">
        <v>4916</v>
      </c>
      <c r="C1795" s="1" t="s">
        <v>13</v>
      </c>
      <c r="D1795" s="1" t="s">
        <v>133</v>
      </c>
      <c r="E1795" s="1" t="n">
        <v>14565</v>
      </c>
      <c r="F1795" s="1" t="n">
        <f aca="false">D1795-C1795</f>
        <v>2</v>
      </c>
      <c r="G1795" s="22" t="n">
        <v>3853.5</v>
      </c>
      <c r="H1795" s="1" t="n">
        <f aca="false">G1795*F1795</f>
        <v>7707</v>
      </c>
      <c r="I1795" s="13" t="s">
        <v>4917</v>
      </c>
      <c r="J1795" s="14" t="n">
        <v>7707</v>
      </c>
      <c r="K1795" s="1" t="n">
        <f aca="false">H1795-J1795</f>
        <v>0</v>
      </c>
      <c r="L1795" s="0"/>
    </row>
    <row r="1796" customFormat="false" ht="30.8" hidden="false" customHeight="false" outlineLevel="0" collapsed="false">
      <c r="A1796" s="1" t="s">
        <v>4918</v>
      </c>
      <c r="B1796" s="1" t="s">
        <v>4919</v>
      </c>
      <c r="C1796" s="1" t="s">
        <v>34</v>
      </c>
      <c r="D1796" s="1" t="s">
        <v>82</v>
      </c>
      <c r="E1796" s="1" t="n">
        <v>12215</v>
      </c>
      <c r="F1796" s="1" t="n">
        <f aca="false">D1796-C1796</f>
        <v>2</v>
      </c>
      <c r="G1796" s="22" t="n">
        <v>3853.5</v>
      </c>
      <c r="H1796" s="1" t="n">
        <f aca="false">G1796*F1796</f>
        <v>7707</v>
      </c>
      <c r="I1796" s="13" t="s">
        <v>4920</v>
      </c>
      <c r="J1796" s="14" t="n">
        <v>7707</v>
      </c>
      <c r="K1796" s="1" t="n">
        <f aca="false">H1796-J1796</f>
        <v>0</v>
      </c>
      <c r="L1796" s="0"/>
    </row>
    <row r="1797" customFormat="false" ht="30.8" hidden="false" customHeight="false" outlineLevel="0" collapsed="false">
      <c r="A1797" s="22" t="s">
        <v>4921</v>
      </c>
      <c r="B1797" s="22" t="s">
        <v>4922</v>
      </c>
      <c r="C1797" s="22" t="s">
        <v>14</v>
      </c>
      <c r="D1797" s="22" t="s">
        <v>180</v>
      </c>
      <c r="E1797" s="22" t="n">
        <v>12215</v>
      </c>
      <c r="F1797" s="22" t="n">
        <f aca="false">D1797-C1797</f>
        <v>2</v>
      </c>
      <c r="G1797" s="22" t="n">
        <v>3853.5</v>
      </c>
      <c r="H1797" s="22" t="n">
        <f aca="false">G1797*F1797</f>
        <v>7707</v>
      </c>
      <c r="I1797" s="13" t="s">
        <v>4923</v>
      </c>
      <c r="J1797" s="14" t="n">
        <v>7707</v>
      </c>
      <c r="K1797" s="1" t="n">
        <f aca="false">H1797-J1797</f>
        <v>0</v>
      </c>
      <c r="L1797" s="0"/>
    </row>
    <row r="1798" customFormat="false" ht="15.9" hidden="false" customHeight="false" outlineLevel="0" collapsed="false">
      <c r="A1798" s="22" t="s">
        <v>4924</v>
      </c>
      <c r="B1798" s="22" t="s">
        <v>4925</v>
      </c>
      <c r="C1798" s="22" t="s">
        <v>58</v>
      </c>
      <c r="D1798" s="22" t="s">
        <v>59</v>
      </c>
      <c r="E1798" s="22" t="n">
        <v>13645</v>
      </c>
      <c r="F1798" s="22" t="n">
        <f aca="false">D1798-C1798</f>
        <v>2</v>
      </c>
      <c r="G1798" s="22" t="n">
        <v>5743.5</v>
      </c>
      <c r="H1798" s="22" t="n">
        <f aca="false">G1798*F1798</f>
        <v>11487</v>
      </c>
      <c r="I1798" s="13" t="s">
        <v>4926</v>
      </c>
      <c r="J1798" s="14" t="n">
        <v>11486.8</v>
      </c>
      <c r="K1798" s="1" t="n">
        <f aca="false">H1798-J1798</f>
        <v>0.200000000000728</v>
      </c>
      <c r="L1798" s="0"/>
    </row>
    <row r="1799" customFormat="false" ht="15.9" hidden="false" customHeight="false" outlineLevel="0" collapsed="false">
      <c r="A1799" s="1" t="s">
        <v>4927</v>
      </c>
      <c r="B1799" s="1" t="s">
        <v>4928</v>
      </c>
      <c r="C1799" s="1" t="s">
        <v>142</v>
      </c>
      <c r="D1799" s="1" t="s">
        <v>63</v>
      </c>
      <c r="E1799" s="1" t="n">
        <v>9865</v>
      </c>
      <c r="F1799" s="1" t="n">
        <f aca="false">D1799-C1799</f>
        <v>2</v>
      </c>
      <c r="G1799" s="22" t="n">
        <v>3853.5</v>
      </c>
      <c r="H1799" s="1" t="n">
        <f aca="false">G1799*F1799</f>
        <v>7707</v>
      </c>
      <c r="I1799" s="13" t="s">
        <v>4929</v>
      </c>
      <c r="J1799" s="14" t="n">
        <v>7707</v>
      </c>
      <c r="K1799" s="1" t="n">
        <f aca="false">H1799-J1799</f>
        <v>0</v>
      </c>
      <c r="L1799" s="0"/>
    </row>
    <row r="1800" customFormat="false" ht="30.8" hidden="false" customHeight="false" outlineLevel="0" collapsed="false">
      <c r="A1800" s="1" t="s">
        <v>4930</v>
      </c>
      <c r="B1800" s="1" t="s">
        <v>4931</v>
      </c>
      <c r="C1800" s="1" t="s">
        <v>180</v>
      </c>
      <c r="D1800" s="1" t="s">
        <v>150</v>
      </c>
      <c r="E1800" s="1" t="n">
        <v>11545</v>
      </c>
      <c r="F1800" s="1" t="n">
        <f aca="false">D1800-C1800</f>
        <v>2</v>
      </c>
      <c r="G1800" s="22" t="n">
        <v>4693.5</v>
      </c>
      <c r="H1800" s="1" t="n">
        <f aca="false">G1800*F1800</f>
        <v>9387</v>
      </c>
      <c r="I1800" s="13" t="s">
        <v>4932</v>
      </c>
      <c r="J1800" s="14" t="n">
        <v>9387</v>
      </c>
      <c r="K1800" s="1" t="n">
        <f aca="false">H1800-J1800</f>
        <v>0</v>
      </c>
      <c r="L1800" s="0"/>
    </row>
    <row r="1801" s="32" customFormat="true" ht="15.9" hidden="false" customHeight="false" outlineLevel="0" collapsed="false">
      <c r="A1801" s="29" t="s">
        <v>4933</v>
      </c>
      <c r="B1801" s="29" t="s">
        <v>4934</v>
      </c>
      <c r="C1801" s="29" t="s">
        <v>35</v>
      </c>
      <c r="D1801" s="29" t="s">
        <v>13</v>
      </c>
      <c r="E1801" s="29" t="n">
        <v>13352.5</v>
      </c>
      <c r="F1801" s="29" t="n">
        <f aca="false">D1801-C1801</f>
        <v>2</v>
      </c>
      <c r="G1801" s="29" t="n">
        <v>3853.5</v>
      </c>
      <c r="H1801" s="29" t="n">
        <f aca="false">G1801*F1801</f>
        <v>7707</v>
      </c>
      <c r="I1801" s="30" t="s">
        <v>4935</v>
      </c>
      <c r="J1801" s="31" t="n">
        <v>7707</v>
      </c>
      <c r="K1801" s="1" t="n">
        <f aca="false">H1801-J1801</f>
        <v>0</v>
      </c>
      <c r="L1801" s="29"/>
      <c r="AMI1801" s="0"/>
      <c r="AMJ1801" s="0"/>
    </row>
    <row r="1802" customFormat="false" ht="15.9" hidden="false" customHeight="false" outlineLevel="0" collapsed="false">
      <c r="A1802" s="22" t="s">
        <v>4936</v>
      </c>
      <c r="B1802" s="22" t="s">
        <v>4934</v>
      </c>
      <c r="C1802" s="22" t="s">
        <v>13</v>
      </c>
      <c r="D1802" s="22" t="s">
        <v>86</v>
      </c>
      <c r="E1802" s="22" t="n">
        <v>4932.5</v>
      </c>
      <c r="F1802" s="22" t="n">
        <f aca="false">D1802-C1802</f>
        <v>1</v>
      </c>
      <c r="G1802" s="22" t="n">
        <v>3853.5</v>
      </c>
      <c r="H1802" s="22" t="n">
        <f aca="false">G1802*F1802</f>
        <v>3853.5</v>
      </c>
      <c r="I1802" s="13" t="s">
        <v>4937</v>
      </c>
      <c r="J1802" s="14" t="n">
        <v>3853.5</v>
      </c>
      <c r="K1802" s="1" t="n">
        <f aca="false">H1802-J1802</f>
        <v>0</v>
      </c>
      <c r="L1802" s="0"/>
    </row>
    <row r="1803" customFormat="false" ht="30.8" hidden="false" customHeight="false" outlineLevel="0" collapsed="false">
      <c r="A1803" s="1" t="s">
        <v>4938</v>
      </c>
      <c r="B1803" s="1" t="s">
        <v>4939</v>
      </c>
      <c r="C1803" s="1" t="s">
        <v>34</v>
      </c>
      <c r="D1803" s="1" t="s">
        <v>133</v>
      </c>
      <c r="E1803" s="1" t="n">
        <v>72825</v>
      </c>
      <c r="F1803" s="1" t="n">
        <f aca="false">D1803-C1803</f>
        <v>10</v>
      </c>
      <c r="G1803" s="22" t="n">
        <v>3853.5</v>
      </c>
      <c r="H1803" s="1" t="n">
        <f aca="false">G1803*F1803</f>
        <v>38535</v>
      </c>
      <c r="I1803" s="13" t="s">
        <v>4940</v>
      </c>
      <c r="J1803" s="14" t="n">
        <v>38535</v>
      </c>
      <c r="K1803" s="1" t="n">
        <f aca="false">H1803-J1803</f>
        <v>0</v>
      </c>
      <c r="L1803" s="0"/>
    </row>
    <row r="1804" customFormat="false" ht="30.8" hidden="false" customHeight="false" outlineLevel="0" collapsed="false">
      <c r="A1804" s="1" t="s">
        <v>4941</v>
      </c>
      <c r="B1804" s="1" t="s">
        <v>4942</v>
      </c>
      <c r="C1804" s="1" t="s">
        <v>142</v>
      </c>
      <c r="D1804" s="1" t="s">
        <v>63</v>
      </c>
      <c r="E1804" s="1" t="n">
        <v>12865</v>
      </c>
      <c r="F1804" s="1" t="n">
        <f aca="false">D1804-C1804</f>
        <v>2</v>
      </c>
      <c r="G1804" s="22" t="n">
        <v>4693.5</v>
      </c>
      <c r="H1804" s="1" t="n">
        <f aca="false">G1804*F1804</f>
        <v>9387</v>
      </c>
      <c r="I1804" s="13" t="s">
        <v>4943</v>
      </c>
      <c r="J1804" s="14" t="n">
        <v>9387</v>
      </c>
      <c r="K1804" s="1" t="n">
        <f aca="false">H1804-J1804</f>
        <v>0</v>
      </c>
      <c r="L1804" s="0"/>
    </row>
    <row r="1805" s="18" customFormat="true" ht="29.85" hidden="false" customHeight="false" outlineLevel="0" collapsed="false">
      <c r="A1805" s="15" t="s">
        <v>4944</v>
      </c>
      <c r="B1805" s="15" t="s">
        <v>4945</v>
      </c>
      <c r="C1805" s="15" t="s">
        <v>43</v>
      </c>
      <c r="D1805" s="15" t="s">
        <v>142</v>
      </c>
      <c r="E1805" s="15" t="n">
        <v>20175</v>
      </c>
      <c r="F1805" s="15" t="n">
        <f aca="false">D1805-C1805</f>
        <v>3</v>
      </c>
      <c r="G1805" s="15" t="n">
        <v>4470</v>
      </c>
      <c r="H1805" s="15" t="n">
        <f aca="false">G1805*F1805</f>
        <v>13410</v>
      </c>
      <c r="I1805" s="16" t="s">
        <v>4946</v>
      </c>
      <c r="J1805" s="17" t="n">
        <v>13410</v>
      </c>
      <c r="K1805" s="15" t="n">
        <f aca="false">H1805-J1805</f>
        <v>0</v>
      </c>
    </row>
    <row r="1806" customFormat="false" ht="30.8" hidden="false" customHeight="false" outlineLevel="0" collapsed="false">
      <c r="A1806" s="1" t="s">
        <v>4947</v>
      </c>
      <c r="B1806" s="1" t="s">
        <v>4948</v>
      </c>
      <c r="C1806" s="1" t="s">
        <v>47</v>
      </c>
      <c r="D1806" s="1" t="s">
        <v>75</v>
      </c>
      <c r="E1806" s="1" t="n">
        <v>29595</v>
      </c>
      <c r="F1806" s="1" t="n">
        <f aca="false">D1806-C1806</f>
        <v>6</v>
      </c>
      <c r="G1806" s="22" t="n">
        <v>3853.5</v>
      </c>
      <c r="H1806" s="1" t="n">
        <f aca="false">G1806*F1806</f>
        <v>23121</v>
      </c>
      <c r="I1806" s="13" t="s">
        <v>4949</v>
      </c>
      <c r="J1806" s="14" t="n">
        <v>23121</v>
      </c>
      <c r="K1806" s="1" t="n">
        <f aca="false">H1806-J1806</f>
        <v>0</v>
      </c>
      <c r="L1806" s="0"/>
    </row>
    <row r="1807" s="18" customFormat="true" ht="29.85" hidden="false" customHeight="false" outlineLevel="0" collapsed="false">
      <c r="A1807" s="15" t="s">
        <v>4950</v>
      </c>
      <c r="B1807" s="15" t="s">
        <v>4951</v>
      </c>
      <c r="C1807" s="15" t="s">
        <v>75</v>
      </c>
      <c r="D1807" s="15" t="s">
        <v>19</v>
      </c>
      <c r="E1807" s="15" t="n">
        <v>13645</v>
      </c>
      <c r="F1807" s="15" t="n">
        <f aca="false">D1807-C1807</f>
        <v>2</v>
      </c>
      <c r="G1807" s="15" t="n">
        <v>5743.5</v>
      </c>
      <c r="H1807" s="15" t="n">
        <v>11486.8</v>
      </c>
      <c r="I1807" s="16" t="s">
        <v>4952</v>
      </c>
      <c r="J1807" s="17" t="n">
        <v>11486.8</v>
      </c>
      <c r="K1807" s="15" t="n">
        <f aca="false">H1807-J1807</f>
        <v>0</v>
      </c>
    </row>
    <row r="1808" customFormat="false" ht="15.9" hidden="false" customHeight="false" outlineLevel="0" collapsed="false">
      <c r="A1808" s="1" t="s">
        <v>4953</v>
      </c>
      <c r="B1808" s="1" t="s">
        <v>4954</v>
      </c>
      <c r="C1808" s="1" t="s">
        <v>112</v>
      </c>
      <c r="D1808" s="1" t="s">
        <v>20</v>
      </c>
      <c r="E1808" s="1" t="n">
        <v>10415</v>
      </c>
      <c r="F1808" s="1" t="n">
        <f aca="false">D1808-C1808</f>
        <v>2</v>
      </c>
      <c r="G1808" s="22" t="n">
        <v>3853.5</v>
      </c>
      <c r="H1808" s="1" t="n">
        <f aca="false">G1808*F1808</f>
        <v>7707</v>
      </c>
      <c r="I1808" s="13" t="s">
        <v>4955</v>
      </c>
      <c r="J1808" s="14" t="n">
        <v>7707</v>
      </c>
      <c r="K1808" s="1" t="n">
        <f aca="false">H1808-J1808</f>
        <v>0</v>
      </c>
      <c r="L1808" s="0"/>
    </row>
    <row r="1809" s="34" customFormat="true" ht="30.8" hidden="false" customHeight="false" outlineLevel="0" collapsed="false">
      <c r="A1809" s="1" t="s">
        <v>4956</v>
      </c>
      <c r="B1809" s="1" t="s">
        <v>4957</v>
      </c>
      <c r="C1809" s="1" t="s">
        <v>82</v>
      </c>
      <c r="D1809" s="1" t="s">
        <v>67</v>
      </c>
      <c r="E1809" s="1" t="n">
        <v>20711.25</v>
      </c>
      <c r="F1809" s="1" t="n">
        <f aca="false">D1809-C1809</f>
        <v>3</v>
      </c>
      <c r="G1809" s="22" t="n">
        <v>3853.5</v>
      </c>
      <c r="H1809" s="1" t="n">
        <f aca="false">G1809*F1809</f>
        <v>11560.5</v>
      </c>
      <c r="I1809" s="13" t="s">
        <v>4958</v>
      </c>
      <c r="J1809" s="14" t="n">
        <v>11560.5</v>
      </c>
      <c r="K1809" s="1" t="n">
        <f aca="false">H1809-J1809</f>
        <v>0</v>
      </c>
      <c r="L1809" s="1"/>
      <c r="M1809" s="0"/>
      <c r="N1809" s="0"/>
      <c r="O1809" s="0"/>
      <c r="P1809" s="0"/>
      <c r="Q1809" s="0"/>
      <c r="R1809" s="0"/>
      <c r="S1809" s="0"/>
      <c r="T1809" s="0"/>
      <c r="U1809" s="0"/>
      <c r="V1809" s="0"/>
      <c r="AMI1809" s="0"/>
      <c r="AMJ1809" s="0"/>
    </row>
    <row r="1810" s="12" customFormat="true" ht="29.85" hidden="false" customHeight="false" outlineLevel="0" collapsed="false">
      <c r="A1810" s="19" t="s">
        <v>4959</v>
      </c>
      <c r="B1810" s="11" t="s">
        <v>4960</v>
      </c>
      <c r="C1810" s="11" t="s">
        <v>166</v>
      </c>
      <c r="D1810" s="11" t="s">
        <v>142</v>
      </c>
      <c r="E1810" s="11" t="n">
        <v>18310</v>
      </c>
      <c r="F1810" s="11" t="n">
        <v>3</v>
      </c>
      <c r="G1810" s="8" t="n">
        <v>3670</v>
      </c>
      <c r="H1810" s="11" t="n">
        <f aca="false">G1810*F1810</f>
        <v>11010</v>
      </c>
      <c r="I1810" s="9" t="s">
        <v>4961</v>
      </c>
      <c r="J1810" s="10" t="n">
        <v>11010</v>
      </c>
      <c r="K1810" s="11" t="n">
        <f aca="false">H1810+H1811-J1810-J1811</f>
        <v>0</v>
      </c>
      <c r="L1810" s="11"/>
    </row>
    <row r="1811" s="12" customFormat="true" ht="29.85" hidden="false" customHeight="false" outlineLevel="0" collapsed="false">
      <c r="A1811" s="19"/>
      <c r="B1811" s="11"/>
      <c r="C1811" s="11"/>
      <c r="D1811" s="11"/>
      <c r="E1811" s="11"/>
      <c r="F1811" s="11" t="n">
        <v>1</v>
      </c>
      <c r="G1811" s="8" t="n">
        <v>5000</v>
      </c>
      <c r="H1811" s="11" t="n">
        <f aca="false">G1811*F1811</f>
        <v>5000</v>
      </c>
      <c r="I1811" s="9" t="s">
        <v>4962</v>
      </c>
      <c r="J1811" s="10" t="n">
        <v>5000</v>
      </c>
      <c r="K1811" s="11" t="n">
        <v>0</v>
      </c>
      <c r="L1811" s="11"/>
    </row>
    <row r="1812" customFormat="false" ht="30.8" hidden="false" customHeight="false" outlineLevel="0" collapsed="false">
      <c r="A1812" s="1" t="s">
        <v>4963</v>
      </c>
      <c r="B1812" s="1" t="s">
        <v>4964</v>
      </c>
      <c r="C1812" s="1" t="s">
        <v>20</v>
      </c>
      <c r="D1812" s="1" t="s">
        <v>150</v>
      </c>
      <c r="E1812" s="1" t="n">
        <v>20711.25</v>
      </c>
      <c r="F1812" s="1" t="n">
        <f aca="false">D1812-C1812</f>
        <v>3</v>
      </c>
      <c r="G1812" s="22" t="n">
        <v>3853.5</v>
      </c>
      <c r="H1812" s="1" t="n">
        <f aca="false">G1812*F1812</f>
        <v>11560.5</v>
      </c>
      <c r="I1812" s="13" t="s">
        <v>4965</v>
      </c>
      <c r="J1812" s="14" t="n">
        <v>11560.5</v>
      </c>
      <c r="K1812" s="1" t="n">
        <f aca="false">H1812-J1812</f>
        <v>0</v>
      </c>
      <c r="L1812" s="0"/>
    </row>
    <row r="1813" customFormat="false" ht="30.8" hidden="false" customHeight="false" outlineLevel="0" collapsed="false">
      <c r="A1813" s="1" t="s">
        <v>4966</v>
      </c>
      <c r="B1813" s="1" t="s">
        <v>4967</v>
      </c>
      <c r="C1813" s="1" t="s">
        <v>29</v>
      </c>
      <c r="D1813" s="1" t="s">
        <v>75</v>
      </c>
      <c r="E1813" s="1" t="n">
        <v>29890</v>
      </c>
      <c r="F1813" s="1" t="n">
        <f aca="false">D1813-C1813</f>
        <v>4</v>
      </c>
      <c r="G1813" s="22" t="n">
        <v>3853.5</v>
      </c>
      <c r="H1813" s="1" t="n">
        <f aca="false">G1813*F1813</f>
        <v>15414</v>
      </c>
      <c r="I1813" s="13" t="s">
        <v>4968</v>
      </c>
      <c r="J1813" s="14" t="n">
        <v>15414</v>
      </c>
      <c r="K1813" s="1" t="n">
        <f aca="false">H1813-J1813</f>
        <v>0</v>
      </c>
      <c r="L1813" s="0"/>
    </row>
    <row r="1814" customFormat="false" ht="30.8" hidden="false" customHeight="false" outlineLevel="0" collapsed="false">
      <c r="A1814" s="1" t="s">
        <v>4969</v>
      </c>
      <c r="B1814" s="1" t="s">
        <v>4970</v>
      </c>
      <c r="C1814" s="1" t="s">
        <v>75</v>
      </c>
      <c r="D1814" s="1" t="s">
        <v>19</v>
      </c>
      <c r="E1814" s="1" t="n">
        <v>11545</v>
      </c>
      <c r="F1814" s="1" t="n">
        <f aca="false">D1814-C1814</f>
        <v>2</v>
      </c>
      <c r="G1814" s="22" t="n">
        <v>4693.5</v>
      </c>
      <c r="H1814" s="1" t="n">
        <f aca="false">G1814*F1814</f>
        <v>9387</v>
      </c>
      <c r="I1814" s="13" t="s">
        <v>4971</v>
      </c>
      <c r="J1814" s="14" t="n">
        <v>9387</v>
      </c>
      <c r="K1814" s="1" t="n">
        <f aca="false">H1814-J1814</f>
        <v>0</v>
      </c>
      <c r="L1814" s="0"/>
    </row>
    <row r="1815" customFormat="false" ht="30.8" hidden="false" customHeight="false" outlineLevel="0" collapsed="false">
      <c r="A1815" s="1" t="s">
        <v>4972</v>
      </c>
      <c r="B1815" s="1" t="s">
        <v>4973</v>
      </c>
      <c r="C1815" s="1" t="s">
        <v>93</v>
      </c>
      <c r="D1815" s="1" t="s">
        <v>86</v>
      </c>
      <c r="E1815" s="1" t="n">
        <v>29595</v>
      </c>
      <c r="F1815" s="1" t="n">
        <f aca="false">D1815-C1815</f>
        <v>6</v>
      </c>
      <c r="G1815" s="22" t="n">
        <v>3853.5</v>
      </c>
      <c r="H1815" s="1" t="n">
        <f aca="false">G1815*F1815</f>
        <v>23121</v>
      </c>
      <c r="I1815" s="13" t="s">
        <v>4974</v>
      </c>
      <c r="J1815" s="14" t="n">
        <v>23121</v>
      </c>
      <c r="K1815" s="1" t="n">
        <f aca="false">H1815-J1815</f>
        <v>0</v>
      </c>
      <c r="L1815" s="0"/>
    </row>
    <row r="1816" s="18" customFormat="true" ht="29.85" hidden="false" customHeight="false" outlineLevel="0" collapsed="false">
      <c r="A1816" s="15" t="s">
        <v>4975</v>
      </c>
      <c r="B1816" s="15" t="s">
        <v>4976</v>
      </c>
      <c r="C1816" s="15" t="s">
        <v>43</v>
      </c>
      <c r="D1816" s="15" t="s">
        <v>142</v>
      </c>
      <c r="E1816" s="15" t="n">
        <v>14362.5</v>
      </c>
      <c r="F1816" s="15" t="n">
        <f aca="false">D1816-C1816</f>
        <v>3</v>
      </c>
      <c r="G1816" s="15" t="n">
        <v>3670</v>
      </c>
      <c r="H1816" s="15" t="n">
        <f aca="false">G1816*F1816</f>
        <v>11010</v>
      </c>
      <c r="I1816" s="16" t="s">
        <v>4977</v>
      </c>
      <c r="J1816" s="17" t="n">
        <v>11010</v>
      </c>
      <c r="K1816" s="15" t="n">
        <f aca="false">H1816-J1816</f>
        <v>0</v>
      </c>
    </row>
    <row r="1817" customFormat="false" ht="30.8" hidden="false" customHeight="false" outlineLevel="0" collapsed="false">
      <c r="A1817" s="1" t="s">
        <v>4978</v>
      </c>
      <c r="B1817" s="1" t="s">
        <v>4979</v>
      </c>
      <c r="C1817" s="1" t="s">
        <v>112</v>
      </c>
      <c r="D1817" s="1" t="s">
        <v>180</v>
      </c>
      <c r="E1817" s="1" t="n">
        <v>20711.25</v>
      </c>
      <c r="F1817" s="1" t="n">
        <f aca="false">D1817-C1817</f>
        <v>3</v>
      </c>
      <c r="G1817" s="22" t="n">
        <v>3853.5</v>
      </c>
      <c r="H1817" s="1" t="n">
        <f aca="false">G1817*F1817</f>
        <v>11560.5</v>
      </c>
      <c r="I1817" s="13" t="s">
        <v>4980</v>
      </c>
      <c r="J1817" s="14" t="n">
        <v>11560.5</v>
      </c>
      <c r="K1817" s="1" t="n">
        <f aca="false">H1817-J1817</f>
        <v>0</v>
      </c>
      <c r="L1817" s="0"/>
    </row>
    <row r="1818" customFormat="false" ht="30.8" hidden="false" customHeight="false" outlineLevel="0" collapsed="false">
      <c r="A1818" s="1" t="s">
        <v>4981</v>
      </c>
      <c r="B1818" s="1" t="s">
        <v>4982</v>
      </c>
      <c r="C1818" s="1" t="s">
        <v>58</v>
      </c>
      <c r="D1818" s="1" t="s">
        <v>59</v>
      </c>
      <c r="E1818" s="1" t="n">
        <v>13807.5</v>
      </c>
      <c r="F1818" s="1" t="n">
        <f aca="false">D1818-C1818</f>
        <v>2</v>
      </c>
      <c r="G1818" s="22" t="n">
        <v>3853.5</v>
      </c>
      <c r="H1818" s="1" t="n">
        <f aca="false">G1818*F1818</f>
        <v>7707</v>
      </c>
      <c r="I1818" s="13" t="s">
        <v>4983</v>
      </c>
      <c r="J1818" s="14" t="n">
        <v>7707</v>
      </c>
      <c r="K1818" s="1" t="n">
        <f aca="false">H1818-J1818</f>
        <v>0</v>
      </c>
      <c r="L1818" s="0"/>
    </row>
    <row r="1819" customFormat="false" ht="30.8" hidden="false" customHeight="false" outlineLevel="0" collapsed="false">
      <c r="A1819" s="22" t="s">
        <v>4984</v>
      </c>
      <c r="B1819" s="22" t="s">
        <v>4985</v>
      </c>
      <c r="C1819" s="22" t="s">
        <v>180</v>
      </c>
      <c r="D1819" s="22" t="s">
        <v>58</v>
      </c>
      <c r="E1819" s="22" t="n">
        <v>15622.5</v>
      </c>
      <c r="F1819" s="22" t="n">
        <f aca="false">D1819-C1819</f>
        <v>3</v>
      </c>
      <c r="G1819" s="22" t="n">
        <v>3853.5</v>
      </c>
      <c r="H1819" s="22" t="n">
        <f aca="false">G1819*F1819</f>
        <v>11560.5</v>
      </c>
      <c r="I1819" s="13" t="s">
        <v>4986</v>
      </c>
      <c r="J1819" s="14" t="n">
        <v>11560.5</v>
      </c>
      <c r="K1819" s="1" t="n">
        <f aca="false">H1819-J1819</f>
        <v>0</v>
      </c>
      <c r="L1819" s="0"/>
    </row>
    <row r="1820" customFormat="false" ht="30.8" hidden="false" customHeight="false" outlineLevel="0" collapsed="false">
      <c r="A1820" s="1" t="s">
        <v>4987</v>
      </c>
      <c r="B1820" s="1" t="s">
        <v>4988</v>
      </c>
      <c r="C1820" s="1" t="s">
        <v>112</v>
      </c>
      <c r="D1820" s="1" t="s">
        <v>58</v>
      </c>
      <c r="E1820" s="1" t="n">
        <v>29595</v>
      </c>
      <c r="F1820" s="1" t="n">
        <f aca="false">D1820-C1820</f>
        <v>6</v>
      </c>
      <c r="G1820" s="22" t="n">
        <v>3853.5</v>
      </c>
      <c r="H1820" s="1" t="n">
        <f aca="false">G1820*F1820</f>
        <v>23121</v>
      </c>
      <c r="I1820" s="13" t="s">
        <v>4989</v>
      </c>
      <c r="J1820" s="14" t="n">
        <v>23121</v>
      </c>
      <c r="K1820" s="1" t="n">
        <f aca="false">H1820-J1820</f>
        <v>0</v>
      </c>
      <c r="L1820" s="0"/>
    </row>
    <row r="1821" customFormat="false" ht="30.8" hidden="false" customHeight="false" outlineLevel="0" collapsed="false">
      <c r="A1821" s="1" t="s">
        <v>4990</v>
      </c>
      <c r="B1821" s="1" t="s">
        <v>4991</v>
      </c>
      <c r="C1821" s="1" t="s">
        <v>51</v>
      </c>
      <c r="D1821" s="1" t="s">
        <v>14</v>
      </c>
      <c r="E1821" s="1" t="n">
        <v>10635</v>
      </c>
      <c r="F1821" s="1" t="n">
        <f aca="false">D1821-C1821</f>
        <v>2</v>
      </c>
      <c r="G1821" s="22" t="n">
        <v>3853.5</v>
      </c>
      <c r="H1821" s="1" t="n">
        <f aca="false">G1821*F1821</f>
        <v>7707</v>
      </c>
      <c r="I1821" s="13" t="s">
        <v>4992</v>
      </c>
      <c r="J1821" s="14" t="n">
        <v>7707</v>
      </c>
      <c r="K1821" s="1" t="n">
        <f aca="false">H1821-J1821</f>
        <v>0</v>
      </c>
      <c r="L1821" s="0"/>
    </row>
    <row r="1822" customFormat="false" ht="30.8" hidden="false" customHeight="false" outlineLevel="0" collapsed="false">
      <c r="A1822" s="22" t="s">
        <v>4993</v>
      </c>
      <c r="B1822" s="22" t="s">
        <v>4994</v>
      </c>
      <c r="C1822" s="22" t="s">
        <v>180</v>
      </c>
      <c r="D1822" s="22" t="s">
        <v>58</v>
      </c>
      <c r="E1822" s="22" t="n">
        <v>15952.5</v>
      </c>
      <c r="F1822" s="22" t="n">
        <f aca="false">D1822-C1822</f>
        <v>3</v>
      </c>
      <c r="G1822" s="22" t="n">
        <v>3853.5</v>
      </c>
      <c r="H1822" s="22" t="n">
        <f aca="false">G1822*F1822</f>
        <v>11560.5</v>
      </c>
      <c r="I1822" s="13" t="s">
        <v>4995</v>
      </c>
      <c r="J1822" s="14" t="n">
        <v>11560.5</v>
      </c>
      <c r="K1822" s="1" t="n">
        <f aca="false">H1822-J1822</f>
        <v>0</v>
      </c>
      <c r="L1822" s="0"/>
    </row>
    <row r="1823" customFormat="false" ht="30.8" hidden="false" customHeight="false" outlineLevel="0" collapsed="false">
      <c r="A1823" s="1" t="s">
        <v>4996</v>
      </c>
      <c r="B1823" s="1" t="s">
        <v>4997</v>
      </c>
      <c r="C1823" s="1" t="s">
        <v>86</v>
      </c>
      <c r="D1823" s="1" t="s">
        <v>133</v>
      </c>
      <c r="E1823" s="1" t="n">
        <v>4932.5</v>
      </c>
      <c r="F1823" s="1" t="n">
        <f aca="false">D1823-C1823</f>
        <v>1</v>
      </c>
      <c r="G1823" s="22" t="n">
        <v>3853.5</v>
      </c>
      <c r="H1823" s="1" t="n">
        <f aca="false">G1823*F1823</f>
        <v>3853.5</v>
      </c>
      <c r="I1823" s="13" t="s">
        <v>4998</v>
      </c>
      <c r="J1823" s="14" t="n">
        <v>3853.5</v>
      </c>
      <c r="K1823" s="1" t="n">
        <f aca="false">H1823-J1823</f>
        <v>0</v>
      </c>
      <c r="L1823" s="0"/>
    </row>
    <row r="1824" customFormat="false" ht="15.9" hidden="false" customHeight="false" outlineLevel="0" collapsed="false">
      <c r="A1824" s="1" t="s">
        <v>4999</v>
      </c>
      <c r="B1824" s="1" t="s">
        <v>5000</v>
      </c>
      <c r="C1824" s="1" t="s">
        <v>39</v>
      </c>
      <c r="D1824" s="1" t="s">
        <v>86</v>
      </c>
      <c r="E1824" s="1" t="n">
        <v>9865</v>
      </c>
      <c r="F1824" s="1" t="n">
        <f aca="false">D1824-C1824</f>
        <v>2</v>
      </c>
      <c r="G1824" s="22" t="n">
        <v>3853.5</v>
      </c>
      <c r="H1824" s="1" t="n">
        <f aca="false">G1824*F1824</f>
        <v>7707</v>
      </c>
      <c r="I1824" s="13" t="s">
        <v>5001</v>
      </c>
      <c r="J1824" s="14" t="n">
        <v>7707</v>
      </c>
      <c r="K1824" s="1" t="n">
        <f aca="false">H1824-J1824</f>
        <v>0</v>
      </c>
      <c r="L1824" s="0"/>
    </row>
    <row r="1825" customFormat="false" ht="30.8" hidden="false" customHeight="false" outlineLevel="0" collapsed="false">
      <c r="A1825" s="1" t="s">
        <v>5002</v>
      </c>
      <c r="B1825" s="1" t="s">
        <v>5003</v>
      </c>
      <c r="C1825" s="1" t="s">
        <v>67</v>
      </c>
      <c r="D1825" s="1" t="s">
        <v>39</v>
      </c>
      <c r="E1825" s="1" t="n">
        <v>9865</v>
      </c>
      <c r="F1825" s="1" t="n">
        <f aca="false">D1825-C1825</f>
        <v>2</v>
      </c>
      <c r="G1825" s="22" t="n">
        <v>3853.5</v>
      </c>
      <c r="H1825" s="1" t="n">
        <f aca="false">G1825*F1825</f>
        <v>7707</v>
      </c>
      <c r="I1825" s="13" t="s">
        <v>5004</v>
      </c>
      <c r="J1825" s="14" t="n">
        <v>7707</v>
      </c>
      <c r="K1825" s="1" t="n">
        <f aca="false">H1825-J1825</f>
        <v>0</v>
      </c>
      <c r="L1825" s="0"/>
    </row>
    <row r="1826" customFormat="false" ht="30.8" hidden="false" customHeight="false" outlineLevel="0" collapsed="false">
      <c r="A1826" s="1" t="s">
        <v>5005</v>
      </c>
      <c r="B1826" s="1" t="s">
        <v>5006</v>
      </c>
      <c r="C1826" s="1" t="s">
        <v>82</v>
      </c>
      <c r="D1826" s="1" t="s">
        <v>67</v>
      </c>
      <c r="E1826" s="1" t="n">
        <v>18322.5</v>
      </c>
      <c r="F1826" s="1" t="n">
        <f aca="false">D1826-C1826</f>
        <v>3</v>
      </c>
      <c r="G1826" s="22" t="n">
        <v>3853.5</v>
      </c>
      <c r="H1826" s="1" t="n">
        <f aca="false">G1826*F1826</f>
        <v>11560.5</v>
      </c>
      <c r="I1826" s="13" t="s">
        <v>5007</v>
      </c>
      <c r="J1826" s="14" t="n">
        <v>11560.5</v>
      </c>
      <c r="K1826" s="1" t="n">
        <f aca="false">H1826-J1826</f>
        <v>0</v>
      </c>
      <c r="L1826" s="0"/>
    </row>
    <row r="1827" customFormat="false" ht="30.8" hidden="false" customHeight="false" outlineLevel="0" collapsed="false">
      <c r="A1827" s="1" t="s">
        <v>5008</v>
      </c>
      <c r="B1827" s="1" t="s">
        <v>5009</v>
      </c>
      <c r="C1827" s="1" t="s">
        <v>67</v>
      </c>
      <c r="D1827" s="1" t="s">
        <v>39</v>
      </c>
      <c r="E1827" s="1" t="n">
        <v>9865</v>
      </c>
      <c r="F1827" s="1" t="n">
        <f aca="false">D1827-C1827</f>
        <v>2</v>
      </c>
      <c r="G1827" s="22" t="n">
        <v>3853.5</v>
      </c>
      <c r="H1827" s="1" t="n">
        <f aca="false">G1827*F1827</f>
        <v>7707</v>
      </c>
      <c r="I1827" s="13" t="s">
        <v>5010</v>
      </c>
      <c r="J1827" s="14" t="n">
        <v>7707</v>
      </c>
      <c r="K1827" s="1" t="n">
        <f aca="false">H1827-J1827</f>
        <v>0</v>
      </c>
      <c r="L1827" s="0"/>
    </row>
    <row r="1828" customFormat="false" ht="30.8" hidden="false" customHeight="false" outlineLevel="0" collapsed="false">
      <c r="A1828" s="1" t="s">
        <v>5011</v>
      </c>
      <c r="B1828" s="1" t="s">
        <v>5012</v>
      </c>
      <c r="C1828" s="1" t="s">
        <v>75</v>
      </c>
      <c r="D1828" s="1" t="s">
        <v>19</v>
      </c>
      <c r="E1828" s="1" t="n">
        <v>10635</v>
      </c>
      <c r="F1828" s="1" t="n">
        <f aca="false">D1828-C1828</f>
        <v>2</v>
      </c>
      <c r="G1828" s="22" t="n">
        <v>3853.5</v>
      </c>
      <c r="H1828" s="1" t="n">
        <f aca="false">G1828*F1828</f>
        <v>7707</v>
      </c>
      <c r="I1828" s="13" t="s">
        <v>5013</v>
      </c>
      <c r="J1828" s="14" t="n">
        <v>7707</v>
      </c>
      <c r="K1828" s="1" t="n">
        <f aca="false">H1828-J1828</f>
        <v>0</v>
      </c>
      <c r="L1828" s="0"/>
    </row>
    <row r="1829" customFormat="false" ht="30.8" hidden="false" customHeight="false" outlineLevel="0" collapsed="false">
      <c r="A1829" s="1" t="s">
        <v>5014</v>
      </c>
      <c r="B1829" s="1" t="s">
        <v>5015</v>
      </c>
      <c r="C1829" s="1" t="s">
        <v>51</v>
      </c>
      <c r="D1829" s="1" t="s">
        <v>14</v>
      </c>
      <c r="E1829" s="1" t="n">
        <v>9865</v>
      </c>
      <c r="F1829" s="1" t="n">
        <f aca="false">D1829-C1829</f>
        <v>2</v>
      </c>
      <c r="G1829" s="22" t="n">
        <v>3853.5</v>
      </c>
      <c r="H1829" s="1" t="n">
        <f aca="false">G1829*F1829</f>
        <v>7707</v>
      </c>
      <c r="I1829" s="13" t="s">
        <v>5016</v>
      </c>
      <c r="J1829" s="14" t="n">
        <v>7707</v>
      </c>
      <c r="K1829" s="1" t="n">
        <f aca="false">H1829-J1829</f>
        <v>0</v>
      </c>
      <c r="L1829" s="0"/>
    </row>
    <row r="1830" customFormat="false" ht="30.8" hidden="false" customHeight="false" outlineLevel="0" collapsed="false">
      <c r="A1830" s="22" t="s">
        <v>5017</v>
      </c>
      <c r="B1830" s="22" t="s">
        <v>5018</v>
      </c>
      <c r="C1830" s="22" t="s">
        <v>19</v>
      </c>
      <c r="D1830" s="22" t="s">
        <v>119</v>
      </c>
      <c r="E1830" s="22" t="n">
        <v>15622.5</v>
      </c>
      <c r="F1830" s="22" t="n">
        <f aca="false">D1830-C1830</f>
        <v>3</v>
      </c>
      <c r="G1830" s="22" t="n">
        <v>3853.5</v>
      </c>
      <c r="H1830" s="22" t="n">
        <f aca="false">G1830*F1830</f>
        <v>11560.5</v>
      </c>
      <c r="I1830" s="13" t="s">
        <v>5019</v>
      </c>
      <c r="J1830" s="14" t="n">
        <v>11560.5</v>
      </c>
      <c r="K1830" s="1" t="n">
        <f aca="false">H1830-J1830</f>
        <v>0</v>
      </c>
      <c r="L1830" s="0"/>
    </row>
    <row r="1831" customFormat="false" ht="30.8" hidden="false" customHeight="false" outlineLevel="0" collapsed="false">
      <c r="A1831" s="1" t="s">
        <v>5020</v>
      </c>
      <c r="B1831" s="1" t="s">
        <v>5021</v>
      </c>
      <c r="C1831" s="1" t="s">
        <v>14</v>
      </c>
      <c r="D1831" s="1" t="s">
        <v>58</v>
      </c>
      <c r="E1831" s="1" t="n">
        <v>36225</v>
      </c>
      <c r="F1831" s="1" t="n">
        <f aca="false">D1831-C1831</f>
        <v>5</v>
      </c>
      <c r="G1831" s="22" t="n">
        <v>3853.5</v>
      </c>
      <c r="H1831" s="1" t="n">
        <f aca="false">G1831*F1831</f>
        <v>19267.5</v>
      </c>
      <c r="I1831" s="13" t="s">
        <v>5022</v>
      </c>
      <c r="J1831" s="14" t="n">
        <v>19267.5</v>
      </c>
      <c r="K1831" s="1" t="n">
        <f aca="false">H1831-J1831</f>
        <v>0</v>
      </c>
      <c r="L1831" s="0"/>
    </row>
    <row r="1832" customFormat="false" ht="21.45" hidden="false" customHeight="true" outlineLevel="0" collapsed="false">
      <c r="A1832" s="22" t="s">
        <v>5023</v>
      </c>
      <c r="B1832" s="22" t="s">
        <v>5024</v>
      </c>
      <c r="C1832" s="22" t="s">
        <v>180</v>
      </c>
      <c r="D1832" s="22" t="s">
        <v>58</v>
      </c>
      <c r="E1832" s="22" t="n">
        <v>21847.5</v>
      </c>
      <c r="F1832" s="22" t="n">
        <f aca="false">D1832-C1832</f>
        <v>3</v>
      </c>
      <c r="G1832" s="22" t="n">
        <v>3853.5</v>
      </c>
      <c r="H1832" s="22" t="n">
        <f aca="false">G1832*F1832</f>
        <v>11560.5</v>
      </c>
      <c r="I1832" s="13" t="s">
        <v>5025</v>
      </c>
      <c r="J1832" s="14" t="n">
        <v>11560.5</v>
      </c>
      <c r="K1832" s="1" t="n">
        <f aca="false">H1832-J1832</f>
        <v>0</v>
      </c>
      <c r="L1832" s="0"/>
    </row>
    <row r="1833" customFormat="false" ht="30.8" hidden="false" customHeight="false" outlineLevel="0" collapsed="false">
      <c r="A1833" s="22" t="s">
        <v>5026</v>
      </c>
      <c r="B1833" s="22" t="s">
        <v>5027</v>
      </c>
      <c r="C1833" s="22" t="s">
        <v>58</v>
      </c>
      <c r="D1833" s="22" t="s">
        <v>59</v>
      </c>
      <c r="E1833" s="22" t="n">
        <v>11405</v>
      </c>
      <c r="F1833" s="22" t="n">
        <f aca="false">D1833-C1833</f>
        <v>2</v>
      </c>
      <c r="G1833" s="22" t="n">
        <v>3853.5</v>
      </c>
      <c r="H1833" s="22" t="n">
        <f aca="false">G1833*F1833</f>
        <v>7707</v>
      </c>
      <c r="I1833" s="13" t="s">
        <v>5028</v>
      </c>
      <c r="J1833" s="14" t="n">
        <v>7707</v>
      </c>
      <c r="K1833" s="1" t="n">
        <f aca="false">H1833-J1833</f>
        <v>0</v>
      </c>
      <c r="L1833" s="0"/>
    </row>
    <row r="1834" customFormat="false" ht="30.8" hidden="false" customHeight="false" outlineLevel="0" collapsed="false">
      <c r="A1834" s="1" t="s">
        <v>5029</v>
      </c>
      <c r="B1834" s="1" t="s">
        <v>5030</v>
      </c>
      <c r="C1834" s="1" t="s">
        <v>82</v>
      </c>
      <c r="D1834" s="1" t="s">
        <v>93</v>
      </c>
      <c r="E1834" s="1" t="n">
        <v>7282.5</v>
      </c>
      <c r="F1834" s="1" t="n">
        <f aca="false">D1834-C1834</f>
        <v>1</v>
      </c>
      <c r="G1834" s="22" t="n">
        <v>3853.5</v>
      </c>
      <c r="H1834" s="1" t="n">
        <f aca="false">G1834*F1834</f>
        <v>3853.5</v>
      </c>
      <c r="I1834" s="13" t="s">
        <v>5031</v>
      </c>
      <c r="J1834" s="14" t="n">
        <v>3853.5</v>
      </c>
      <c r="K1834" s="1" t="n">
        <f aca="false">H1834-J1834</f>
        <v>0</v>
      </c>
      <c r="L1834" s="0"/>
    </row>
    <row r="1835" customFormat="false" ht="15.9" hidden="false" customHeight="false" outlineLevel="0" collapsed="false">
      <c r="A1835" s="1" t="s">
        <v>5032</v>
      </c>
      <c r="B1835" s="1" t="s">
        <v>5033</v>
      </c>
      <c r="C1835" s="1" t="s">
        <v>207</v>
      </c>
      <c r="D1835" s="1" t="s">
        <v>51</v>
      </c>
      <c r="E1835" s="1" t="n">
        <v>4932.5</v>
      </c>
      <c r="F1835" s="1" t="n">
        <f aca="false">D1835-C1835</f>
        <v>1</v>
      </c>
      <c r="G1835" s="22" t="n">
        <v>3853.5</v>
      </c>
      <c r="H1835" s="1" t="n">
        <f aca="false">G1835*F1835</f>
        <v>3853.5</v>
      </c>
      <c r="I1835" s="13" t="s">
        <v>5034</v>
      </c>
      <c r="J1835" s="14" t="n">
        <v>3853.5</v>
      </c>
      <c r="K1835" s="1" t="n">
        <f aca="false">H1835-J1835</f>
        <v>0</v>
      </c>
      <c r="L1835" s="0"/>
    </row>
    <row r="1836" s="18" customFormat="true" ht="29.85" hidden="false" customHeight="false" outlineLevel="0" collapsed="false">
      <c r="A1836" s="15" t="s">
        <v>5035</v>
      </c>
      <c r="B1836" s="15" t="s">
        <v>5036</v>
      </c>
      <c r="C1836" s="15" t="s">
        <v>43</v>
      </c>
      <c r="D1836" s="15" t="s">
        <v>142</v>
      </c>
      <c r="E1836" s="15" t="n">
        <v>17775</v>
      </c>
      <c r="F1836" s="15" t="n">
        <f aca="false">D1836-C1836</f>
        <v>3</v>
      </c>
      <c r="G1836" s="15" t="n">
        <v>3670</v>
      </c>
      <c r="H1836" s="15" t="n">
        <f aca="false">G1836*F1836</f>
        <v>11010</v>
      </c>
      <c r="I1836" s="16" t="s">
        <v>5037</v>
      </c>
      <c r="J1836" s="17" t="n">
        <v>11010</v>
      </c>
      <c r="K1836" s="15" t="n">
        <f aca="false">H1836-J1836</f>
        <v>0</v>
      </c>
    </row>
    <row r="1837" s="18" customFormat="true" ht="29.85" hidden="false" customHeight="false" outlineLevel="0" collapsed="false">
      <c r="A1837" s="15" t="s">
        <v>5038</v>
      </c>
      <c r="B1837" s="15" t="s">
        <v>5039</v>
      </c>
      <c r="C1837" s="15" t="s">
        <v>43</v>
      </c>
      <c r="D1837" s="15" t="s">
        <v>142</v>
      </c>
      <c r="E1837" s="15" t="n">
        <v>23175</v>
      </c>
      <c r="F1837" s="15" t="n">
        <f aca="false">D1837-C1837</f>
        <v>3</v>
      </c>
      <c r="G1837" s="15" t="n">
        <v>5470</v>
      </c>
      <c r="H1837" s="15" t="n">
        <f aca="false">G1837*F1837</f>
        <v>16410</v>
      </c>
      <c r="I1837" s="16" t="s">
        <v>5040</v>
      </c>
      <c r="J1837" s="17" t="n">
        <v>16410</v>
      </c>
      <c r="K1837" s="15" t="n">
        <f aca="false">H1837-J1837</f>
        <v>0</v>
      </c>
    </row>
    <row r="1838" customFormat="false" ht="30.8" hidden="false" customHeight="false" outlineLevel="0" collapsed="false">
      <c r="A1838" s="1" t="s">
        <v>5041</v>
      </c>
      <c r="B1838" s="1" t="s">
        <v>5042</v>
      </c>
      <c r="C1838" s="1" t="s">
        <v>29</v>
      </c>
      <c r="D1838" s="1" t="s">
        <v>63</v>
      </c>
      <c r="E1838" s="1" t="n">
        <v>5317.5</v>
      </c>
      <c r="F1838" s="1" t="n">
        <f aca="false">D1838-C1838</f>
        <v>1</v>
      </c>
      <c r="G1838" s="22" t="n">
        <v>3853.5</v>
      </c>
      <c r="H1838" s="1" t="n">
        <f aca="false">G1838*F1838</f>
        <v>3853.5</v>
      </c>
      <c r="I1838" s="13" t="s">
        <v>5043</v>
      </c>
      <c r="J1838" s="14" t="n">
        <v>3853.5</v>
      </c>
      <c r="K1838" s="1" t="n">
        <f aca="false">H1838-J1838</f>
        <v>0</v>
      </c>
      <c r="L1838" s="0"/>
    </row>
    <row r="1839" customFormat="false" ht="30.8" hidden="false" customHeight="false" outlineLevel="0" collapsed="false">
      <c r="A1839" s="1" t="s">
        <v>5044</v>
      </c>
      <c r="B1839" s="1" t="s">
        <v>5042</v>
      </c>
      <c r="C1839" s="1" t="s">
        <v>63</v>
      </c>
      <c r="D1839" s="1" t="s">
        <v>24</v>
      </c>
      <c r="E1839" s="1" t="n">
        <v>14415</v>
      </c>
      <c r="F1839" s="1" t="n">
        <f aca="false">D1839-C1839</f>
        <v>2</v>
      </c>
      <c r="G1839" s="22" t="n">
        <v>5743.5</v>
      </c>
      <c r="H1839" s="1" t="n">
        <f aca="false">G1839*F1839</f>
        <v>11487</v>
      </c>
      <c r="I1839" s="13" t="s">
        <v>5045</v>
      </c>
      <c r="J1839" s="14" t="n">
        <v>11486.8</v>
      </c>
      <c r="K1839" s="1" t="n">
        <f aca="false">H1839-J1839</f>
        <v>0.200000000000728</v>
      </c>
      <c r="L1839" s="0"/>
    </row>
    <row r="1840" s="18" customFormat="true" ht="29.85" hidden="false" customHeight="false" outlineLevel="0" collapsed="false">
      <c r="A1840" s="15" t="s">
        <v>5046</v>
      </c>
      <c r="B1840" s="15" t="s">
        <v>5047</v>
      </c>
      <c r="C1840" s="15" t="s">
        <v>43</v>
      </c>
      <c r="D1840" s="15" t="s">
        <v>142</v>
      </c>
      <c r="E1840" s="15" t="n">
        <v>16500</v>
      </c>
      <c r="F1840" s="15" t="n">
        <f aca="false">D1840-C1840</f>
        <v>3</v>
      </c>
      <c r="G1840" s="15" t="n">
        <v>3670</v>
      </c>
      <c r="H1840" s="15" t="n">
        <f aca="false">G1840*F1840</f>
        <v>11010</v>
      </c>
      <c r="I1840" s="16" t="s">
        <v>5048</v>
      </c>
      <c r="J1840" s="17" t="n">
        <v>11010</v>
      </c>
      <c r="K1840" s="15" t="n">
        <f aca="false">H1840-J1840</f>
        <v>0</v>
      </c>
      <c r="L1840" s="15"/>
    </row>
    <row r="1841" s="12" customFormat="true" ht="29.85" hidden="false" customHeight="false" outlineLevel="0" collapsed="false">
      <c r="A1841" s="19" t="s">
        <v>5049</v>
      </c>
      <c r="B1841" s="11" t="s">
        <v>5050</v>
      </c>
      <c r="C1841" s="11" t="s">
        <v>166</v>
      </c>
      <c r="D1841" s="11" t="s">
        <v>47</v>
      </c>
      <c r="E1841" s="11" t="n">
        <v>17280</v>
      </c>
      <c r="F1841" s="11" t="n">
        <v>2</v>
      </c>
      <c r="G1841" s="8" t="n">
        <v>3670</v>
      </c>
      <c r="H1841" s="11" t="n">
        <f aca="false">G1841*F1841</f>
        <v>7340</v>
      </c>
      <c r="I1841" s="9" t="s">
        <v>5051</v>
      </c>
      <c r="J1841" s="10" t="n">
        <v>7340</v>
      </c>
      <c r="K1841" s="11" t="n">
        <f aca="false">H1841+H1842-J1841-J1842</f>
        <v>0</v>
      </c>
      <c r="L1841" s="11"/>
    </row>
    <row r="1842" s="12" customFormat="true" ht="29.85" hidden="false" customHeight="false" outlineLevel="0" collapsed="false">
      <c r="A1842" s="19"/>
      <c r="B1842" s="11"/>
      <c r="C1842" s="11"/>
      <c r="D1842" s="11"/>
      <c r="E1842" s="11"/>
      <c r="F1842" s="11" t="n">
        <v>1</v>
      </c>
      <c r="G1842" s="8" t="n">
        <v>5000</v>
      </c>
      <c r="H1842" s="11" t="n">
        <f aca="false">(G1842*F1842)+1100*2</f>
        <v>7200</v>
      </c>
      <c r="I1842" s="9" t="s">
        <v>5052</v>
      </c>
      <c r="J1842" s="10" t="n">
        <v>7200</v>
      </c>
      <c r="K1842" s="11" t="n">
        <v>0</v>
      </c>
      <c r="L1842" s="11"/>
    </row>
    <row r="1843" customFormat="false" ht="30.8" hidden="false" customHeight="false" outlineLevel="0" collapsed="false">
      <c r="A1843" s="1" t="s">
        <v>5053</v>
      </c>
      <c r="B1843" s="1" t="s">
        <v>5054</v>
      </c>
      <c r="C1843" s="1" t="s">
        <v>39</v>
      </c>
      <c r="D1843" s="1" t="s">
        <v>86</v>
      </c>
      <c r="E1843" s="1" t="n">
        <v>9865</v>
      </c>
      <c r="F1843" s="1" t="n">
        <f aca="false">D1843-C1843</f>
        <v>2</v>
      </c>
      <c r="G1843" s="22" t="n">
        <v>3853.5</v>
      </c>
      <c r="H1843" s="1" t="n">
        <f aca="false">G1843*F1843</f>
        <v>7707</v>
      </c>
      <c r="I1843" s="13" t="s">
        <v>5055</v>
      </c>
      <c r="J1843" s="14" t="n">
        <v>7707</v>
      </c>
      <c r="K1843" s="1" t="n">
        <f aca="false">H1843-J1843</f>
        <v>0</v>
      </c>
      <c r="L1843" s="0"/>
    </row>
    <row r="1844" customFormat="false" ht="15.9" hidden="false" customHeight="false" outlineLevel="0" collapsed="false">
      <c r="A1844" s="1" t="s">
        <v>5056</v>
      </c>
      <c r="B1844" s="1" t="s">
        <v>5057</v>
      </c>
      <c r="C1844" s="1" t="s">
        <v>112</v>
      </c>
      <c r="D1844" s="1" t="s">
        <v>14</v>
      </c>
      <c r="E1844" s="1" t="n">
        <v>4932.5</v>
      </c>
      <c r="F1844" s="1" t="n">
        <f aca="false">D1844-C1844</f>
        <v>1</v>
      </c>
      <c r="G1844" s="22" t="n">
        <v>3853.5</v>
      </c>
      <c r="H1844" s="1" t="n">
        <f aca="false">G1844*F1844</f>
        <v>3853.5</v>
      </c>
      <c r="I1844" s="13" t="s">
        <v>5058</v>
      </c>
      <c r="J1844" s="14" t="n">
        <v>3853.5</v>
      </c>
      <c r="K1844" s="1" t="n">
        <f aca="false">H1844-J1844</f>
        <v>0</v>
      </c>
      <c r="L1844" s="0"/>
    </row>
    <row r="1845" customFormat="false" ht="30.8" hidden="false" customHeight="false" outlineLevel="0" collapsed="false">
      <c r="A1845" s="1" t="s">
        <v>5059</v>
      </c>
      <c r="B1845" s="1" t="s">
        <v>5060</v>
      </c>
      <c r="C1845" s="1" t="s">
        <v>133</v>
      </c>
      <c r="D1845" s="1" t="s">
        <v>51</v>
      </c>
      <c r="E1845" s="1" t="n">
        <v>9865</v>
      </c>
      <c r="F1845" s="1" t="n">
        <f aca="false">D1845-C1845</f>
        <v>2</v>
      </c>
      <c r="G1845" s="22" t="n">
        <v>3853.5</v>
      </c>
      <c r="H1845" s="1" t="n">
        <f aca="false">G1845*F1845</f>
        <v>7707</v>
      </c>
      <c r="I1845" s="13" t="s">
        <v>5061</v>
      </c>
      <c r="J1845" s="14" t="n">
        <v>7707</v>
      </c>
      <c r="K1845" s="1" t="n">
        <f aca="false">H1845-J1845</f>
        <v>0</v>
      </c>
      <c r="L1845" s="0"/>
    </row>
    <row r="1846" customFormat="false" ht="30.8" hidden="false" customHeight="false" outlineLevel="0" collapsed="false">
      <c r="A1846" s="1" t="s">
        <v>5062</v>
      </c>
      <c r="B1846" s="1" t="s">
        <v>5063</v>
      </c>
      <c r="C1846" s="1" t="s">
        <v>86</v>
      </c>
      <c r="D1846" s="1" t="s">
        <v>20</v>
      </c>
      <c r="E1846" s="1" t="n">
        <v>29595</v>
      </c>
      <c r="F1846" s="1" t="n">
        <f aca="false">D1846-C1846</f>
        <v>6</v>
      </c>
      <c r="G1846" s="22" t="n">
        <v>3853.5</v>
      </c>
      <c r="H1846" s="1" t="n">
        <f aca="false">G1846*F1846</f>
        <v>23121</v>
      </c>
      <c r="I1846" s="13" t="s">
        <v>5064</v>
      </c>
      <c r="J1846" s="14" t="n">
        <v>23121</v>
      </c>
      <c r="K1846" s="1" t="n">
        <f aca="false">H1846-J1846</f>
        <v>0</v>
      </c>
      <c r="L1846" s="0"/>
    </row>
    <row r="1847" customFormat="false" ht="30.8" hidden="false" customHeight="false" outlineLevel="0" collapsed="false">
      <c r="A1847" s="1" t="s">
        <v>5065</v>
      </c>
      <c r="B1847" s="1" t="s">
        <v>5066</v>
      </c>
      <c r="C1847" s="1" t="s">
        <v>58</v>
      </c>
      <c r="D1847" s="1" t="s">
        <v>59</v>
      </c>
      <c r="E1847" s="1" t="n">
        <v>13352.5</v>
      </c>
      <c r="F1847" s="1" t="n">
        <f aca="false">D1847-C1847</f>
        <v>2</v>
      </c>
      <c r="G1847" s="22" t="n">
        <v>3853.5</v>
      </c>
      <c r="H1847" s="1" t="n">
        <f aca="false">G1847*F1847</f>
        <v>7707</v>
      </c>
      <c r="I1847" s="13" t="s">
        <v>5067</v>
      </c>
      <c r="J1847" s="14" t="n">
        <v>7707</v>
      </c>
      <c r="K1847" s="1" t="n">
        <f aca="false">H1847-J1847</f>
        <v>0</v>
      </c>
      <c r="L1847" s="0"/>
    </row>
    <row r="1848" customFormat="false" ht="30.8" hidden="false" customHeight="false" outlineLevel="0" collapsed="false">
      <c r="A1848" s="1" t="s">
        <v>5068</v>
      </c>
      <c r="B1848" s="1" t="s">
        <v>5069</v>
      </c>
      <c r="C1848" s="1" t="s">
        <v>19</v>
      </c>
      <c r="D1848" s="1" t="s">
        <v>133</v>
      </c>
      <c r="E1848" s="1" t="n">
        <v>44392.5</v>
      </c>
      <c r="F1848" s="1" t="n">
        <f aca="false">D1848-C1848</f>
        <v>9</v>
      </c>
      <c r="G1848" s="22" t="n">
        <v>3853.5</v>
      </c>
      <c r="H1848" s="1" t="n">
        <f aca="false">G1848*F1848</f>
        <v>34681.5</v>
      </c>
      <c r="I1848" s="13" t="s">
        <v>5070</v>
      </c>
      <c r="J1848" s="14" t="n">
        <v>34681.5</v>
      </c>
      <c r="K1848" s="1" t="n">
        <f aca="false">H1848-J1848</f>
        <v>0</v>
      </c>
      <c r="L1848" s="0"/>
    </row>
    <row r="1849" customFormat="false" ht="30.8" hidden="false" customHeight="false" outlineLevel="0" collapsed="false">
      <c r="A1849" s="1" t="s">
        <v>5071</v>
      </c>
      <c r="B1849" s="1" t="s">
        <v>5072</v>
      </c>
      <c r="C1849" s="1" t="s">
        <v>74</v>
      </c>
      <c r="D1849" s="1" t="s">
        <v>75</v>
      </c>
      <c r="E1849" s="1" t="n">
        <v>9865</v>
      </c>
      <c r="F1849" s="1" t="n">
        <f aca="false">D1849-C1849</f>
        <v>2</v>
      </c>
      <c r="G1849" s="22" t="n">
        <v>3853.5</v>
      </c>
      <c r="H1849" s="1" t="n">
        <f aca="false">G1849*F1849</f>
        <v>7707</v>
      </c>
      <c r="I1849" s="13" t="s">
        <v>5073</v>
      </c>
      <c r="J1849" s="14" t="n">
        <v>7707</v>
      </c>
      <c r="K1849" s="1" t="n">
        <f aca="false">H1849-J1849</f>
        <v>0</v>
      </c>
      <c r="L1849" s="0"/>
    </row>
    <row r="1850" customFormat="false" ht="30.8" hidden="false" customHeight="false" outlineLevel="0" collapsed="false">
      <c r="A1850" s="1" t="s">
        <v>5074</v>
      </c>
      <c r="B1850" s="1" t="s">
        <v>5075</v>
      </c>
      <c r="C1850" s="1" t="s">
        <v>34</v>
      </c>
      <c r="D1850" s="1" t="s">
        <v>67</v>
      </c>
      <c r="E1850" s="1" t="n">
        <v>30537.5</v>
      </c>
      <c r="F1850" s="1" t="n">
        <f aca="false">D1850-C1850</f>
        <v>5</v>
      </c>
      <c r="G1850" s="22" t="n">
        <v>3853.5</v>
      </c>
      <c r="H1850" s="1" t="n">
        <f aca="false">G1850*F1850</f>
        <v>19267.5</v>
      </c>
      <c r="I1850" s="13" t="s">
        <v>5076</v>
      </c>
      <c r="J1850" s="14" t="n">
        <v>19267.5</v>
      </c>
      <c r="K1850" s="1" t="n">
        <f aca="false">H1850-J1850</f>
        <v>0</v>
      </c>
      <c r="L1850" s="0"/>
    </row>
    <row r="1851" customFormat="false" ht="15.9" hidden="false" customHeight="false" outlineLevel="0" collapsed="false">
      <c r="A1851" s="1" t="s">
        <v>5077</v>
      </c>
      <c r="B1851" s="1" t="s">
        <v>5078</v>
      </c>
      <c r="C1851" s="1" t="s">
        <v>39</v>
      </c>
      <c r="D1851" s="1" t="s">
        <v>13</v>
      </c>
      <c r="E1851" s="1" t="n">
        <v>6432.5</v>
      </c>
      <c r="F1851" s="1" t="n">
        <f aca="false">D1851-C1851</f>
        <v>1</v>
      </c>
      <c r="G1851" s="22" t="n">
        <v>4693.5</v>
      </c>
      <c r="H1851" s="1" t="n">
        <f aca="false">G1851*F1851</f>
        <v>4693.5</v>
      </c>
      <c r="I1851" s="13" t="s">
        <v>5079</v>
      </c>
      <c r="J1851" s="14" t="n">
        <v>4693.5</v>
      </c>
      <c r="K1851" s="1" t="n">
        <f aca="false">H1851-J1851</f>
        <v>0</v>
      </c>
      <c r="L1851" s="0"/>
    </row>
    <row r="1852" customFormat="false" ht="30.8" hidden="false" customHeight="false" outlineLevel="0" collapsed="false">
      <c r="A1852" s="1" t="s">
        <v>5080</v>
      </c>
      <c r="B1852" s="1" t="s">
        <v>5081</v>
      </c>
      <c r="C1852" s="1" t="s">
        <v>207</v>
      </c>
      <c r="D1852" s="1" t="s">
        <v>150</v>
      </c>
      <c r="E1852" s="1" t="n">
        <v>34527.5</v>
      </c>
      <c r="F1852" s="1" t="n">
        <f aca="false">D1852-C1852</f>
        <v>7</v>
      </c>
      <c r="G1852" s="22" t="n">
        <v>3853.5</v>
      </c>
      <c r="H1852" s="1" t="n">
        <f aca="false">G1852*F1852</f>
        <v>26974.5</v>
      </c>
      <c r="I1852" s="13" t="s">
        <v>5082</v>
      </c>
      <c r="J1852" s="14" t="n">
        <v>26974.5</v>
      </c>
      <c r="K1852" s="1" t="n">
        <f aca="false">H1852-J1852</f>
        <v>0</v>
      </c>
      <c r="L1852" s="0"/>
    </row>
    <row r="1853" s="18" customFormat="true" ht="29.85" hidden="false" customHeight="false" outlineLevel="0" collapsed="false">
      <c r="A1853" s="64" t="s">
        <v>5083</v>
      </c>
      <c r="B1853" s="15" t="s">
        <v>5084</v>
      </c>
      <c r="C1853" s="15" t="s">
        <v>14</v>
      </c>
      <c r="D1853" s="15" t="s">
        <v>59</v>
      </c>
      <c r="E1853" s="15" t="n">
        <v>66500</v>
      </c>
      <c r="F1853" s="15" t="n">
        <f aca="false">D1853-C1853</f>
        <v>7</v>
      </c>
      <c r="G1853" s="15" t="n">
        <f aca="false">3670*2</f>
        <v>7340</v>
      </c>
      <c r="H1853" s="15" t="n">
        <f aca="false">G1853*F1853</f>
        <v>51380</v>
      </c>
      <c r="I1853" s="16" t="s">
        <v>5085</v>
      </c>
      <c r="J1853" s="17" t="n">
        <v>25690</v>
      </c>
      <c r="K1853" s="15" t="n">
        <f aca="false">H1853-J1853-J1854</f>
        <v>0</v>
      </c>
      <c r="L1853" s="15"/>
    </row>
    <row r="1854" s="18" customFormat="true" ht="29.85" hidden="false" customHeight="false" outlineLevel="0" collapsed="false">
      <c r="A1854" s="64"/>
      <c r="B1854" s="15"/>
      <c r="C1854" s="15"/>
      <c r="D1854" s="15"/>
      <c r="E1854" s="15"/>
      <c r="F1854" s="15"/>
      <c r="G1854" s="15"/>
      <c r="H1854" s="15"/>
      <c r="I1854" s="16" t="s">
        <v>5086</v>
      </c>
      <c r="J1854" s="17" t="n">
        <v>25690</v>
      </c>
      <c r="K1854" s="15" t="n">
        <v>0</v>
      </c>
      <c r="L1854" s="15"/>
    </row>
    <row r="1855" customFormat="false" ht="30.8" hidden="false" customHeight="false" outlineLevel="0" collapsed="false">
      <c r="A1855" s="1" t="s">
        <v>5087</v>
      </c>
      <c r="B1855" s="1" t="s">
        <v>5088</v>
      </c>
      <c r="C1855" s="1" t="s">
        <v>93</v>
      </c>
      <c r="D1855" s="1" t="s">
        <v>133</v>
      </c>
      <c r="E1855" s="1" t="n">
        <v>50715</v>
      </c>
      <c r="F1855" s="1" t="n">
        <f aca="false">D1855-C1855</f>
        <v>7</v>
      </c>
      <c r="G1855" s="22" t="n">
        <v>3853.5</v>
      </c>
      <c r="H1855" s="1" t="n">
        <f aca="false">G1855*F1855</f>
        <v>26974.5</v>
      </c>
      <c r="I1855" s="13" t="s">
        <v>5089</v>
      </c>
      <c r="J1855" s="14" t="n">
        <v>26974.5</v>
      </c>
      <c r="K1855" s="1" t="n">
        <f aca="false">H1855-J1855</f>
        <v>0</v>
      </c>
      <c r="L1855" s="0"/>
    </row>
    <row r="1856" s="18" customFormat="true" ht="29.85" hidden="false" customHeight="false" outlineLevel="0" collapsed="false">
      <c r="A1856" s="15" t="s">
        <v>5090</v>
      </c>
      <c r="B1856" s="15" t="s">
        <v>5091</v>
      </c>
      <c r="C1856" s="15" t="s">
        <v>51</v>
      </c>
      <c r="D1856" s="15" t="s">
        <v>58</v>
      </c>
      <c r="E1856" s="15" t="n">
        <v>33250</v>
      </c>
      <c r="F1856" s="15" t="n">
        <f aca="false">D1856-C1856</f>
        <v>7</v>
      </c>
      <c r="G1856" s="15" t="n">
        <v>3670</v>
      </c>
      <c r="H1856" s="15" t="n">
        <f aca="false">G1856*F1856</f>
        <v>25690</v>
      </c>
      <c r="I1856" s="16" t="s">
        <v>5092</v>
      </c>
      <c r="J1856" s="17" t="n">
        <v>25690</v>
      </c>
      <c r="K1856" s="15" t="n">
        <f aca="false">H1856-J1856</f>
        <v>0</v>
      </c>
    </row>
    <row r="1857" s="12" customFormat="true" ht="29.85" hidden="false" customHeight="false" outlineLevel="0" collapsed="false">
      <c r="A1857" s="19" t="s">
        <v>5093</v>
      </c>
      <c r="B1857" s="11" t="s">
        <v>5094</v>
      </c>
      <c r="C1857" s="11" t="s">
        <v>67</v>
      </c>
      <c r="D1857" s="11" t="s">
        <v>39</v>
      </c>
      <c r="E1857" s="11" t="n">
        <v>19730</v>
      </c>
      <c r="F1857" s="11" t="n">
        <f aca="false">D1857-C1857</f>
        <v>2</v>
      </c>
      <c r="G1857" s="8" t="n">
        <f aca="false">3853.5*2</f>
        <v>7707</v>
      </c>
      <c r="H1857" s="11" t="n">
        <f aca="false">G1857*F1857</f>
        <v>15414</v>
      </c>
      <c r="I1857" s="9" t="s">
        <v>5095</v>
      </c>
      <c r="J1857" s="10" t="n">
        <v>7707</v>
      </c>
      <c r="K1857" s="11" t="n">
        <f aca="false">H1857-J1857-J1858</f>
        <v>0</v>
      </c>
      <c r="L1857" s="11"/>
    </row>
    <row r="1858" s="12" customFormat="true" ht="29.85" hidden="false" customHeight="false" outlineLevel="0" collapsed="false">
      <c r="A1858" s="19"/>
      <c r="B1858" s="11"/>
      <c r="C1858" s="11"/>
      <c r="D1858" s="11"/>
      <c r="E1858" s="11"/>
      <c r="F1858" s="11"/>
      <c r="G1858" s="8"/>
      <c r="H1858" s="11"/>
      <c r="I1858" s="9" t="s">
        <v>5096</v>
      </c>
      <c r="J1858" s="10" t="n">
        <v>7707</v>
      </c>
      <c r="K1858" s="11" t="n">
        <v>0</v>
      </c>
      <c r="L1858" s="11"/>
    </row>
    <row r="1859" customFormat="false" ht="30.8" hidden="false" customHeight="false" outlineLevel="0" collapsed="false">
      <c r="A1859" s="1" t="s">
        <v>5097</v>
      </c>
      <c r="B1859" s="1" t="s">
        <v>5098</v>
      </c>
      <c r="C1859" s="1" t="s">
        <v>14</v>
      </c>
      <c r="D1859" s="1" t="s">
        <v>20</v>
      </c>
      <c r="E1859" s="1" t="n">
        <v>4932.5</v>
      </c>
      <c r="F1859" s="1" t="n">
        <f aca="false">D1859-C1859</f>
        <v>1</v>
      </c>
      <c r="G1859" s="22" t="n">
        <v>3853.5</v>
      </c>
      <c r="H1859" s="1" t="n">
        <f aca="false">G1859*F1859</f>
        <v>3853.5</v>
      </c>
      <c r="I1859" s="13" t="s">
        <v>5099</v>
      </c>
      <c r="J1859" s="14" t="n">
        <v>3853.5</v>
      </c>
      <c r="K1859" s="1" t="n">
        <f aca="false">H1859-J1859</f>
        <v>0</v>
      </c>
      <c r="L1859" s="0"/>
    </row>
    <row r="1860" customFormat="false" ht="30.8" hidden="false" customHeight="false" outlineLevel="0" collapsed="false">
      <c r="A1860" s="1" t="s">
        <v>5100</v>
      </c>
      <c r="B1860" s="1" t="s">
        <v>5101</v>
      </c>
      <c r="C1860" s="1" t="s">
        <v>35</v>
      </c>
      <c r="D1860" s="1" t="s">
        <v>207</v>
      </c>
      <c r="E1860" s="1" t="n">
        <v>24662.5</v>
      </c>
      <c r="F1860" s="1" t="n">
        <f aca="false">D1860-C1860</f>
        <v>5</v>
      </c>
      <c r="G1860" s="22" t="n">
        <v>3853.5</v>
      </c>
      <c r="H1860" s="1" t="n">
        <f aca="false">G1860*F1860</f>
        <v>19267.5</v>
      </c>
      <c r="I1860" s="13" t="s">
        <v>5102</v>
      </c>
      <c r="J1860" s="14" t="n">
        <v>19267.5</v>
      </c>
      <c r="K1860" s="1" t="n">
        <f aca="false">H1860-J1860</f>
        <v>0</v>
      </c>
      <c r="L1860" s="0"/>
    </row>
    <row r="1861" customFormat="false" ht="30.8" hidden="false" customHeight="false" outlineLevel="0" collapsed="false">
      <c r="A1861" s="1" t="s">
        <v>5103</v>
      </c>
      <c r="B1861" s="1" t="s">
        <v>5104</v>
      </c>
      <c r="C1861" s="1" t="s">
        <v>86</v>
      </c>
      <c r="D1861" s="1" t="s">
        <v>207</v>
      </c>
      <c r="E1861" s="1" t="n">
        <v>12315</v>
      </c>
      <c r="F1861" s="1" t="n">
        <f aca="false">D1861-C1861</f>
        <v>2</v>
      </c>
      <c r="G1861" s="22" t="n">
        <v>4693.5</v>
      </c>
      <c r="H1861" s="1" t="n">
        <f aca="false">G1861*F1861</f>
        <v>9387</v>
      </c>
      <c r="I1861" s="13" t="s">
        <v>5105</v>
      </c>
      <c r="J1861" s="14" t="n">
        <v>9387</v>
      </c>
      <c r="K1861" s="1" t="n">
        <f aca="false">H1861-J1861</f>
        <v>0</v>
      </c>
      <c r="L1861" s="0"/>
    </row>
    <row r="1862" customFormat="false" ht="30.8" hidden="false" customHeight="false" outlineLevel="0" collapsed="false">
      <c r="A1862" s="1" t="s">
        <v>5106</v>
      </c>
      <c r="B1862" s="1" t="s">
        <v>5104</v>
      </c>
      <c r="C1862" s="1" t="s">
        <v>207</v>
      </c>
      <c r="D1862" s="1" t="s">
        <v>14</v>
      </c>
      <c r="E1862" s="1" t="n">
        <v>20467.5</v>
      </c>
      <c r="F1862" s="1" t="n">
        <f aca="false">D1862-C1862</f>
        <v>3</v>
      </c>
      <c r="G1862" s="22" t="n">
        <v>5743.5</v>
      </c>
      <c r="H1862" s="1" t="n">
        <f aca="false">G1862*F1862</f>
        <v>17230.5</v>
      </c>
      <c r="I1862" s="13" t="s">
        <v>5107</v>
      </c>
      <c r="J1862" s="14" t="n">
        <v>17230.2</v>
      </c>
      <c r="K1862" s="1" t="n">
        <f aca="false">H1862-J1862</f>
        <v>0.299999999999272</v>
      </c>
      <c r="L1862" s="0"/>
    </row>
    <row r="1863" customFormat="false" ht="30.8" hidden="false" customHeight="false" outlineLevel="0" collapsed="false">
      <c r="A1863" s="1" t="s">
        <v>5108</v>
      </c>
      <c r="B1863" s="1" t="s">
        <v>5109</v>
      </c>
      <c r="C1863" s="1" t="s">
        <v>142</v>
      </c>
      <c r="D1863" s="1" t="s">
        <v>19</v>
      </c>
      <c r="E1863" s="1" t="n">
        <v>40302.5</v>
      </c>
      <c r="F1863" s="1" t="n">
        <f aca="false">D1863-C1863</f>
        <v>7</v>
      </c>
      <c r="G1863" s="22" t="n">
        <v>3853.5</v>
      </c>
      <c r="H1863" s="1" t="n">
        <f aca="false">G1863*F1863</f>
        <v>26974.5</v>
      </c>
      <c r="I1863" s="13" t="s">
        <v>5110</v>
      </c>
      <c r="J1863" s="14" t="n">
        <v>26974.5</v>
      </c>
      <c r="K1863" s="1" t="n">
        <f aca="false">H1863-J1863</f>
        <v>0</v>
      </c>
      <c r="L1863" s="0"/>
    </row>
    <row r="1864" s="24" customFormat="true" ht="30.8" hidden="false" customHeight="false" outlineLevel="0" collapsed="false">
      <c r="A1864" s="22" t="s">
        <v>5111</v>
      </c>
      <c r="B1864" s="22" t="s">
        <v>5112</v>
      </c>
      <c r="C1864" s="22" t="s">
        <v>86</v>
      </c>
      <c r="D1864" s="22" t="s">
        <v>133</v>
      </c>
      <c r="E1864" s="22" t="n">
        <v>4932.5</v>
      </c>
      <c r="F1864" s="22" t="n">
        <f aca="false">D1864-C1864</f>
        <v>1</v>
      </c>
      <c r="G1864" s="22" t="n">
        <v>3853.5</v>
      </c>
      <c r="H1864" s="22" t="n">
        <f aca="false">G1864*F1864</f>
        <v>3853.5</v>
      </c>
      <c r="I1864" s="13" t="s">
        <v>5113</v>
      </c>
      <c r="J1864" s="14" t="n">
        <v>3853.5</v>
      </c>
      <c r="K1864" s="1" t="n">
        <f aca="false">H1864-J1864</f>
        <v>0</v>
      </c>
      <c r="L1864" s="22"/>
      <c r="AMI1864" s="0"/>
      <c r="AMJ1864" s="0"/>
    </row>
    <row r="1865" s="12" customFormat="true" ht="29.85" hidden="false" customHeight="false" outlineLevel="0" collapsed="false">
      <c r="A1865" s="19" t="s">
        <v>5114</v>
      </c>
      <c r="B1865" s="11" t="s">
        <v>5115</v>
      </c>
      <c r="C1865" s="11" t="s">
        <v>166</v>
      </c>
      <c r="D1865" s="11" t="s">
        <v>47</v>
      </c>
      <c r="E1865" s="11" t="n">
        <v>13540</v>
      </c>
      <c r="F1865" s="11" t="n">
        <v>2</v>
      </c>
      <c r="G1865" s="8" t="n">
        <v>3853.5</v>
      </c>
      <c r="H1865" s="11" t="n">
        <f aca="false">G1865*F1865</f>
        <v>7707</v>
      </c>
      <c r="I1865" s="9" t="s">
        <v>5116</v>
      </c>
      <c r="J1865" s="10" t="n">
        <v>7707</v>
      </c>
      <c r="K1865" s="11" t="n">
        <f aca="false">H1865+H1866-J1865-J1866</f>
        <v>1000</v>
      </c>
      <c r="L1865" s="11"/>
    </row>
    <row r="1866" s="12" customFormat="true" ht="29.85" hidden="false" customHeight="false" outlineLevel="0" collapsed="false">
      <c r="A1866" s="19"/>
      <c r="B1866" s="11"/>
      <c r="C1866" s="11"/>
      <c r="D1866" s="11"/>
      <c r="E1866" s="11"/>
      <c r="F1866" s="11" t="n">
        <v>1</v>
      </c>
      <c r="G1866" s="8" t="n">
        <v>5000</v>
      </c>
      <c r="H1866" s="11" t="n">
        <f aca="false">G1866*F1866</f>
        <v>5000</v>
      </c>
      <c r="I1866" s="9" t="s">
        <v>5117</v>
      </c>
      <c r="J1866" s="10" t="n">
        <v>4000</v>
      </c>
      <c r="K1866" s="11" t="n">
        <v>0</v>
      </c>
      <c r="L1866" s="11"/>
    </row>
    <row r="1867" customFormat="false" ht="30.8" hidden="false" customHeight="false" outlineLevel="0" collapsed="false">
      <c r="A1867" s="1" t="s">
        <v>5118</v>
      </c>
      <c r="B1867" s="1" t="s">
        <v>5119</v>
      </c>
      <c r="C1867" s="1" t="s">
        <v>86</v>
      </c>
      <c r="D1867" s="1" t="s">
        <v>133</v>
      </c>
      <c r="E1867" s="1" t="n">
        <v>4382.5</v>
      </c>
      <c r="F1867" s="1" t="n">
        <f aca="false">D1867-C1867</f>
        <v>1</v>
      </c>
      <c r="G1867" s="22" t="n">
        <v>3853.5</v>
      </c>
      <c r="H1867" s="1" t="n">
        <f aca="false">G1867*F1867</f>
        <v>3853.5</v>
      </c>
      <c r="I1867" s="13" t="s">
        <v>5120</v>
      </c>
      <c r="J1867" s="14" t="n">
        <v>3853.5</v>
      </c>
      <c r="K1867" s="1" t="n">
        <f aca="false">H1867-J1867</f>
        <v>0</v>
      </c>
      <c r="L1867" s="0"/>
    </row>
    <row r="1868" customFormat="false" ht="30.8" hidden="false" customHeight="false" outlineLevel="0" collapsed="false">
      <c r="A1868" s="1" t="s">
        <v>5121</v>
      </c>
      <c r="B1868" s="1" t="s">
        <v>5119</v>
      </c>
      <c r="C1868" s="1" t="s">
        <v>146</v>
      </c>
      <c r="D1868" s="1" t="s">
        <v>150</v>
      </c>
      <c r="E1868" s="1" t="n">
        <v>4932.5</v>
      </c>
      <c r="F1868" s="1" t="n">
        <f aca="false">D1868-C1868</f>
        <v>1</v>
      </c>
      <c r="G1868" s="22" t="n">
        <v>3853.5</v>
      </c>
      <c r="H1868" s="1" t="n">
        <f aca="false">G1868*F1868</f>
        <v>3853.5</v>
      </c>
      <c r="I1868" s="13" t="s">
        <v>5122</v>
      </c>
      <c r="J1868" s="14" t="n">
        <v>3853.5</v>
      </c>
      <c r="K1868" s="1" t="n">
        <f aca="false">H1868-J1868</f>
        <v>0</v>
      </c>
      <c r="L1868" s="0"/>
    </row>
    <row r="1869" customFormat="false" ht="15.9" hidden="false" customHeight="false" outlineLevel="0" collapsed="false">
      <c r="A1869" s="1" t="s">
        <v>5123</v>
      </c>
      <c r="B1869" s="1" t="s">
        <v>5124</v>
      </c>
      <c r="C1869" s="1" t="s">
        <v>34</v>
      </c>
      <c r="D1869" s="1" t="s">
        <v>93</v>
      </c>
      <c r="E1869" s="1" t="n">
        <v>20711.25</v>
      </c>
      <c r="F1869" s="1" t="n">
        <f aca="false">D1869-C1869</f>
        <v>3</v>
      </c>
      <c r="G1869" s="22" t="n">
        <v>3853.5</v>
      </c>
      <c r="H1869" s="1" t="n">
        <f aca="false">G1869*F1869</f>
        <v>11560.5</v>
      </c>
      <c r="I1869" s="13" t="s">
        <v>5125</v>
      </c>
      <c r="J1869" s="14" t="n">
        <v>11560.5</v>
      </c>
      <c r="K1869" s="1" t="n">
        <f aca="false">H1869-J1869</f>
        <v>0</v>
      </c>
      <c r="L1869" s="0"/>
    </row>
    <row r="1870" customFormat="false" ht="15.9" hidden="false" customHeight="false" outlineLevel="0" collapsed="false">
      <c r="A1870" s="1" t="s">
        <v>5126</v>
      </c>
      <c r="B1870" s="1" t="s">
        <v>5127</v>
      </c>
      <c r="C1870" s="1" t="s">
        <v>112</v>
      </c>
      <c r="D1870" s="1" t="s">
        <v>146</v>
      </c>
      <c r="E1870" s="1" t="n">
        <v>19730</v>
      </c>
      <c r="F1870" s="1" t="n">
        <f aca="false">D1870-C1870</f>
        <v>4</v>
      </c>
      <c r="G1870" s="22" t="n">
        <v>3853.5</v>
      </c>
      <c r="H1870" s="1" t="n">
        <f aca="false">G1870*F1870</f>
        <v>15414</v>
      </c>
      <c r="I1870" s="13" t="s">
        <v>5128</v>
      </c>
      <c r="J1870" s="14" t="n">
        <v>15414</v>
      </c>
      <c r="K1870" s="1" t="n">
        <f aca="false">H1870-J1870</f>
        <v>0</v>
      </c>
      <c r="L1870" s="0"/>
    </row>
    <row r="1871" s="18" customFormat="true" ht="29.85" hidden="false" customHeight="false" outlineLevel="0" collapsed="false">
      <c r="A1871" s="15" t="s">
        <v>5129</v>
      </c>
      <c r="B1871" s="15" t="s">
        <v>5130</v>
      </c>
      <c r="C1871" s="15" t="s">
        <v>43</v>
      </c>
      <c r="D1871" s="15" t="s">
        <v>29</v>
      </c>
      <c r="E1871" s="15" t="n">
        <v>26805</v>
      </c>
      <c r="F1871" s="15" t="n">
        <f aca="false">D1871-C1871</f>
        <v>4</v>
      </c>
      <c r="G1871" s="15" t="n">
        <v>3670</v>
      </c>
      <c r="H1871" s="15" t="n">
        <f aca="false">G1871*F1871</f>
        <v>14680</v>
      </c>
      <c r="I1871" s="16" t="s">
        <v>5131</v>
      </c>
      <c r="J1871" s="17" t="n">
        <v>14680</v>
      </c>
      <c r="K1871" s="15" t="n">
        <f aca="false">H1871-J1871</f>
        <v>0</v>
      </c>
    </row>
    <row r="1872" customFormat="false" ht="15.9" hidden="false" customHeight="false" outlineLevel="0" collapsed="false">
      <c r="A1872" s="1" t="s">
        <v>5132</v>
      </c>
      <c r="B1872" s="1" t="s">
        <v>5133</v>
      </c>
      <c r="C1872" s="1" t="s">
        <v>19</v>
      </c>
      <c r="D1872" s="1" t="s">
        <v>119</v>
      </c>
      <c r="E1872" s="1" t="n">
        <v>14797.5</v>
      </c>
      <c r="F1872" s="1" t="n">
        <f aca="false">D1872-C1872</f>
        <v>3</v>
      </c>
      <c r="G1872" s="22" t="n">
        <v>3853.5</v>
      </c>
      <c r="H1872" s="1" t="n">
        <f aca="false">G1872*F1872</f>
        <v>11560.5</v>
      </c>
      <c r="I1872" s="13" t="s">
        <v>5134</v>
      </c>
      <c r="J1872" s="14" t="n">
        <v>11560.5</v>
      </c>
      <c r="K1872" s="1" t="n">
        <f aca="false">H1872-J1872</f>
        <v>0</v>
      </c>
      <c r="L1872" s="0"/>
    </row>
    <row r="1873" customFormat="false" ht="30.8" hidden="false" customHeight="false" outlineLevel="0" collapsed="false">
      <c r="A1873" s="1" t="s">
        <v>5135</v>
      </c>
      <c r="B1873" s="1" t="s">
        <v>5136</v>
      </c>
      <c r="C1873" s="1" t="s">
        <v>51</v>
      </c>
      <c r="D1873" s="1" t="s">
        <v>112</v>
      </c>
      <c r="E1873" s="1" t="n">
        <v>4932.5</v>
      </c>
      <c r="F1873" s="1" t="n">
        <f aca="false">D1873-C1873</f>
        <v>1</v>
      </c>
      <c r="G1873" s="22" t="n">
        <v>3853.5</v>
      </c>
      <c r="H1873" s="1" t="n">
        <f aca="false">G1873*F1873</f>
        <v>3853.5</v>
      </c>
      <c r="I1873" s="13" t="s">
        <v>5137</v>
      </c>
      <c r="J1873" s="14" t="n">
        <v>3853.5</v>
      </c>
      <c r="K1873" s="1" t="n">
        <f aca="false">H1873-J1873</f>
        <v>0</v>
      </c>
      <c r="L1873" s="0"/>
    </row>
    <row r="1874" customFormat="false" ht="30.8" hidden="false" customHeight="false" outlineLevel="0" collapsed="false">
      <c r="A1874" s="1" t="s">
        <v>5138</v>
      </c>
      <c r="B1874" s="1" t="s">
        <v>5139</v>
      </c>
      <c r="C1874" s="1" t="s">
        <v>86</v>
      </c>
      <c r="D1874" s="1" t="s">
        <v>133</v>
      </c>
      <c r="E1874" s="1" t="n">
        <v>4932.5</v>
      </c>
      <c r="F1874" s="1" t="n">
        <f aca="false">D1874-C1874</f>
        <v>1</v>
      </c>
      <c r="G1874" s="22" t="n">
        <v>3853.5</v>
      </c>
      <c r="H1874" s="1" t="n">
        <f aca="false">G1874*F1874</f>
        <v>3853.5</v>
      </c>
      <c r="I1874" s="13" t="s">
        <v>5140</v>
      </c>
      <c r="J1874" s="14" t="n">
        <v>3853.5</v>
      </c>
      <c r="K1874" s="1" t="n">
        <f aca="false">H1874-J1874</f>
        <v>0</v>
      </c>
      <c r="L1874" s="0"/>
    </row>
    <row r="1875" customFormat="false" ht="30.8" hidden="false" customHeight="false" outlineLevel="0" collapsed="false">
      <c r="A1875" s="1" t="s">
        <v>5141</v>
      </c>
      <c r="B1875" s="1" t="s">
        <v>5139</v>
      </c>
      <c r="C1875" s="1" t="s">
        <v>133</v>
      </c>
      <c r="D1875" s="1" t="s">
        <v>51</v>
      </c>
      <c r="E1875" s="1" t="n">
        <v>9865</v>
      </c>
      <c r="F1875" s="1" t="n">
        <f aca="false">D1875-C1875</f>
        <v>2</v>
      </c>
      <c r="G1875" s="22" t="n">
        <v>3853.5</v>
      </c>
      <c r="H1875" s="1" t="n">
        <f aca="false">G1875*F1875</f>
        <v>7707</v>
      </c>
      <c r="I1875" s="13" t="s">
        <v>5142</v>
      </c>
      <c r="J1875" s="14" t="n">
        <v>7707</v>
      </c>
      <c r="K1875" s="1" t="n">
        <f aca="false">H1875-J1875</f>
        <v>0</v>
      </c>
      <c r="L1875" s="0"/>
    </row>
    <row r="1876" customFormat="false" ht="30.8" hidden="false" customHeight="false" outlineLevel="0" collapsed="false">
      <c r="A1876" s="1" t="s">
        <v>5143</v>
      </c>
      <c r="B1876" s="1" t="s">
        <v>5144</v>
      </c>
      <c r="C1876" s="1" t="s">
        <v>93</v>
      </c>
      <c r="D1876" s="1" t="s">
        <v>51</v>
      </c>
      <c r="E1876" s="1" t="n">
        <v>44392.5</v>
      </c>
      <c r="F1876" s="1" t="n">
        <f aca="false">D1876-C1876</f>
        <v>9</v>
      </c>
      <c r="G1876" s="22" t="n">
        <v>3853.5</v>
      </c>
      <c r="H1876" s="1" t="n">
        <f aca="false">G1876*F1876</f>
        <v>34681.5</v>
      </c>
      <c r="I1876" s="13" t="s">
        <v>5145</v>
      </c>
      <c r="J1876" s="14" t="n">
        <v>34681.5</v>
      </c>
      <c r="K1876" s="1" t="n">
        <f aca="false">H1876-J1876</f>
        <v>0</v>
      </c>
      <c r="L1876" s="0"/>
    </row>
    <row r="1877" s="12" customFormat="true" ht="27.05" hidden="false" customHeight="true" outlineLevel="0" collapsed="false">
      <c r="A1877" s="19" t="s">
        <v>5146</v>
      </c>
      <c r="B1877" s="11" t="s">
        <v>5147</v>
      </c>
      <c r="C1877" s="11" t="s">
        <v>142</v>
      </c>
      <c r="D1877" s="11" t="s">
        <v>74</v>
      </c>
      <c r="E1877" s="11" t="n">
        <v>40935</v>
      </c>
      <c r="F1877" s="11" t="n">
        <f aca="false">D1877-C1877</f>
        <v>3</v>
      </c>
      <c r="G1877" s="8" t="n">
        <f aca="false">5743.5*2</f>
        <v>11487</v>
      </c>
      <c r="H1877" s="11" t="n">
        <f aca="false">G1877*F1877</f>
        <v>34461</v>
      </c>
      <c r="I1877" s="9" t="s">
        <v>5148</v>
      </c>
      <c r="J1877" s="10" t="n">
        <v>17230.2</v>
      </c>
      <c r="K1877" s="11" t="n">
        <f aca="false">H1877-J1877-J1878</f>
        <v>0.599999999998545</v>
      </c>
      <c r="L1877" s="11"/>
    </row>
    <row r="1878" s="12" customFormat="true" ht="29.85" hidden="false" customHeight="false" outlineLevel="0" collapsed="false">
      <c r="A1878" s="19"/>
      <c r="B1878" s="11"/>
      <c r="C1878" s="11"/>
      <c r="D1878" s="11"/>
      <c r="E1878" s="11"/>
      <c r="F1878" s="11"/>
      <c r="G1878" s="8"/>
      <c r="H1878" s="11"/>
      <c r="I1878" s="9" t="s">
        <v>5149</v>
      </c>
      <c r="J1878" s="10" t="n">
        <v>17230.2</v>
      </c>
      <c r="K1878" s="11" t="n">
        <v>0</v>
      </c>
      <c r="L1878" s="11"/>
    </row>
    <row r="1879" customFormat="false" ht="30.8" hidden="false" customHeight="false" outlineLevel="0" collapsed="false">
      <c r="A1879" s="1" t="s">
        <v>5150</v>
      </c>
      <c r="B1879" s="1" t="s">
        <v>5151</v>
      </c>
      <c r="C1879" s="1" t="s">
        <v>133</v>
      </c>
      <c r="D1879" s="1" t="s">
        <v>51</v>
      </c>
      <c r="E1879" s="1" t="n">
        <v>9865</v>
      </c>
      <c r="F1879" s="1" t="n">
        <f aca="false">D1879-C1879</f>
        <v>2</v>
      </c>
      <c r="G1879" s="22" t="n">
        <v>3853.5</v>
      </c>
      <c r="H1879" s="1" t="n">
        <f aca="false">G1879*F1879</f>
        <v>7707</v>
      </c>
      <c r="I1879" s="13" t="s">
        <v>5152</v>
      </c>
      <c r="J1879" s="14" t="n">
        <v>7707</v>
      </c>
      <c r="K1879" s="1" t="n">
        <f aca="false">H1879-J1879</f>
        <v>0</v>
      </c>
      <c r="L1879" s="0"/>
    </row>
    <row r="1880" customFormat="false" ht="30.8" hidden="false" customHeight="false" outlineLevel="0" collapsed="false">
      <c r="A1880" s="1" t="s">
        <v>5153</v>
      </c>
      <c r="B1880" s="1" t="s">
        <v>5154</v>
      </c>
      <c r="C1880" s="1" t="s">
        <v>39</v>
      </c>
      <c r="D1880" s="1" t="s">
        <v>133</v>
      </c>
      <c r="E1880" s="1" t="n">
        <v>18322.5</v>
      </c>
      <c r="F1880" s="1" t="n">
        <f aca="false">D1880-C1880</f>
        <v>3</v>
      </c>
      <c r="G1880" s="22" t="n">
        <v>3853.5</v>
      </c>
      <c r="H1880" s="1" t="n">
        <f aca="false">G1880*F1880</f>
        <v>11560.5</v>
      </c>
      <c r="I1880" s="13" t="s">
        <v>5155</v>
      </c>
      <c r="J1880" s="14" t="n">
        <v>11560.5</v>
      </c>
      <c r="K1880" s="1" t="n">
        <f aca="false">H1880-J1880</f>
        <v>0</v>
      </c>
      <c r="L1880" s="0"/>
    </row>
    <row r="1881" s="18" customFormat="true" ht="29.85" hidden="false" customHeight="false" outlineLevel="0" collapsed="false">
      <c r="A1881" s="15" t="s">
        <v>5156</v>
      </c>
      <c r="B1881" s="15" t="s">
        <v>5157</v>
      </c>
      <c r="C1881" s="15" t="s">
        <v>43</v>
      </c>
      <c r="D1881" s="15" t="s">
        <v>34</v>
      </c>
      <c r="E1881" s="15" t="n">
        <v>48690</v>
      </c>
      <c r="F1881" s="15" t="n">
        <f aca="false">D1881-C1881</f>
        <v>9</v>
      </c>
      <c r="G1881" s="15" t="n">
        <v>3670</v>
      </c>
      <c r="H1881" s="15" t="n">
        <f aca="false">G1881*F1881</f>
        <v>33030</v>
      </c>
      <c r="I1881" s="16" t="s">
        <v>5158</v>
      </c>
      <c r="J1881" s="17" t="n">
        <v>33030</v>
      </c>
      <c r="K1881" s="15" t="n">
        <f aca="false">H1881-J1881</f>
        <v>0</v>
      </c>
    </row>
    <row r="1882" customFormat="false" ht="30.8" hidden="false" customHeight="false" outlineLevel="0" collapsed="false">
      <c r="A1882" s="22" t="s">
        <v>5159</v>
      </c>
      <c r="B1882" s="22" t="s">
        <v>5160</v>
      </c>
      <c r="C1882" s="22" t="s">
        <v>47</v>
      </c>
      <c r="D1882" s="22" t="s">
        <v>74</v>
      </c>
      <c r="E1882" s="22" t="n">
        <v>24430</v>
      </c>
      <c r="F1882" s="22" t="n">
        <f aca="false">D1882-C1882</f>
        <v>4</v>
      </c>
      <c r="G1882" s="22" t="n">
        <v>3853.5</v>
      </c>
      <c r="H1882" s="22" t="n">
        <f aca="false">G1882*F1882</f>
        <v>15414</v>
      </c>
      <c r="I1882" s="13" t="s">
        <v>5161</v>
      </c>
      <c r="J1882" s="14" t="n">
        <v>15414</v>
      </c>
      <c r="K1882" s="1" t="n">
        <f aca="false">H1882-J1882</f>
        <v>0</v>
      </c>
      <c r="L1882" s="0"/>
    </row>
    <row r="1883" customFormat="false" ht="30.8" hidden="false" customHeight="false" outlineLevel="0" collapsed="false">
      <c r="A1883" s="1" t="s">
        <v>5162</v>
      </c>
      <c r="B1883" s="1" t="s">
        <v>5163</v>
      </c>
      <c r="C1883" s="1" t="s">
        <v>112</v>
      </c>
      <c r="D1883" s="1" t="s">
        <v>14</v>
      </c>
      <c r="E1883" s="1" t="n">
        <v>4932.5</v>
      </c>
      <c r="F1883" s="1" t="n">
        <f aca="false">D1883-C1883</f>
        <v>1</v>
      </c>
      <c r="G1883" s="22" t="n">
        <v>3853.5</v>
      </c>
      <c r="H1883" s="1" t="n">
        <f aca="false">G1883*F1883</f>
        <v>3853.5</v>
      </c>
      <c r="I1883" s="13" t="s">
        <v>5164</v>
      </c>
      <c r="J1883" s="14" t="n">
        <v>3853.5</v>
      </c>
      <c r="K1883" s="1" t="n">
        <f aca="false">H1883-J1883</f>
        <v>0</v>
      </c>
      <c r="L1883" s="0"/>
    </row>
    <row r="1884" customFormat="false" ht="15.9" hidden="false" customHeight="false" outlineLevel="0" collapsed="false">
      <c r="A1884" s="1" t="s">
        <v>5165</v>
      </c>
      <c r="B1884" s="1" t="s">
        <v>5166</v>
      </c>
      <c r="C1884" s="1" t="s">
        <v>13</v>
      </c>
      <c r="D1884" s="1" t="s">
        <v>51</v>
      </c>
      <c r="E1884" s="1" t="n">
        <v>24630</v>
      </c>
      <c r="F1884" s="1" t="n">
        <f aca="false">D1884-C1884</f>
        <v>4</v>
      </c>
      <c r="G1884" s="22" t="n">
        <v>4693.5</v>
      </c>
      <c r="H1884" s="1" t="n">
        <f aca="false">G1884*F1884</f>
        <v>18774</v>
      </c>
      <c r="I1884" s="13" t="s">
        <v>5167</v>
      </c>
      <c r="J1884" s="14" t="n">
        <v>18774</v>
      </c>
      <c r="K1884" s="1" t="n">
        <f aca="false">H1884-J1884</f>
        <v>0</v>
      </c>
      <c r="L1884" s="0"/>
    </row>
    <row r="1885" s="54" customFormat="true" ht="29.85" hidden="false" customHeight="false" outlineLevel="0" collapsed="false">
      <c r="A1885" s="63" t="s">
        <v>5168</v>
      </c>
      <c r="B1885" s="51" t="s">
        <v>5169</v>
      </c>
      <c r="C1885" s="51" t="s">
        <v>3121</v>
      </c>
      <c r="D1885" s="51" t="s">
        <v>142</v>
      </c>
      <c r="E1885" s="51" t="n">
        <v>26310</v>
      </c>
      <c r="F1885" s="51" t="n">
        <v>3</v>
      </c>
      <c r="G1885" s="51" t="n">
        <v>3670</v>
      </c>
      <c r="H1885" s="51" t="n">
        <f aca="false">G1885*F1885</f>
        <v>11010</v>
      </c>
      <c r="I1885" s="52" t="s">
        <v>5170</v>
      </c>
      <c r="J1885" s="53" t="n">
        <v>11010</v>
      </c>
      <c r="K1885" s="51" t="n">
        <f aca="false">H1885+H1886-J1885-J1886-J1887</f>
        <v>-9810</v>
      </c>
      <c r="L1885" s="51"/>
      <c r="AMI1885" s="12"/>
      <c r="AMJ1885" s="12"/>
    </row>
    <row r="1886" s="12" customFormat="true" ht="29.85" hidden="false" customHeight="false" outlineLevel="0" collapsed="false">
      <c r="A1886" s="63"/>
      <c r="B1886" s="11"/>
      <c r="C1886" s="11"/>
      <c r="D1886" s="11"/>
      <c r="E1886" s="11"/>
      <c r="F1886" s="51" t="n">
        <v>3</v>
      </c>
      <c r="G1886" s="51" t="n">
        <v>5000</v>
      </c>
      <c r="H1886" s="51" t="n">
        <f aca="false">G1886*F1886</f>
        <v>15000</v>
      </c>
      <c r="I1886" s="52" t="s">
        <v>5171</v>
      </c>
      <c r="J1886" s="53" t="n">
        <v>11010</v>
      </c>
      <c r="K1886" s="11" t="n">
        <v>0</v>
      </c>
      <c r="L1886" s="51"/>
    </row>
    <row r="1887" customFormat="false" ht="29.85" hidden="false" customHeight="false" outlineLevel="0" collapsed="false">
      <c r="A1887" s="63"/>
      <c r="B1887" s="11"/>
      <c r="C1887" s="11"/>
      <c r="D1887" s="11"/>
      <c r="E1887" s="11"/>
      <c r="F1887" s="11"/>
      <c r="G1887" s="11"/>
      <c r="H1887" s="11"/>
      <c r="I1887" s="52" t="s">
        <v>5172</v>
      </c>
      <c r="J1887" s="53" t="n">
        <v>13800</v>
      </c>
      <c r="K1887" s="11" t="n">
        <v>0</v>
      </c>
      <c r="L1887" s="51"/>
    </row>
    <row r="1888" customFormat="false" ht="29.85" hidden="false" customHeight="false" outlineLevel="0" collapsed="false">
      <c r="A1888" s="1" t="s">
        <v>5173</v>
      </c>
      <c r="B1888" s="1" t="s">
        <v>5174</v>
      </c>
      <c r="C1888" s="1" t="s">
        <v>142</v>
      </c>
      <c r="D1888" s="1" t="s">
        <v>29</v>
      </c>
      <c r="E1888" s="1" t="n">
        <v>5317.5</v>
      </c>
      <c r="F1888" s="1" t="n">
        <f aca="false">D1888-C1888</f>
        <v>1</v>
      </c>
      <c r="G1888" s="22" t="n">
        <v>3853.5</v>
      </c>
      <c r="H1888" s="1" t="n">
        <f aca="false">G1888*F1888</f>
        <v>3853.5</v>
      </c>
      <c r="I1888" s="13" t="s">
        <v>5175</v>
      </c>
      <c r="J1888" s="14" t="n">
        <v>3853.5</v>
      </c>
      <c r="K1888" s="1" t="n">
        <f aca="false">H1888-J1888</f>
        <v>0</v>
      </c>
      <c r="L1888" s="0"/>
    </row>
    <row r="1889" s="34" customFormat="true" ht="33.55" hidden="false" customHeight="true" outlineLevel="0" collapsed="false">
      <c r="A1889" s="85" t="s">
        <v>5176</v>
      </c>
      <c r="B1889" s="55" t="s">
        <v>5177</v>
      </c>
      <c r="C1889" s="55" t="s">
        <v>3121</v>
      </c>
      <c r="D1889" s="55" t="s">
        <v>142</v>
      </c>
      <c r="E1889" s="55" t="n">
        <v>26310</v>
      </c>
      <c r="F1889" s="55" t="n">
        <v>3</v>
      </c>
      <c r="G1889" s="55" t="n">
        <v>3670</v>
      </c>
      <c r="H1889" s="55" t="n">
        <f aca="false">G1889*F1889</f>
        <v>11010</v>
      </c>
      <c r="I1889" s="56" t="s">
        <v>5178</v>
      </c>
      <c r="J1889" s="57" t="n">
        <v>15000</v>
      </c>
      <c r="K1889" s="55" t="n">
        <f aca="false">H1889+H1890-J1889</f>
        <v>11010</v>
      </c>
      <c r="L1889" s="55"/>
    </row>
    <row r="1890" s="34" customFormat="true" ht="33.55" hidden="false" customHeight="true" outlineLevel="0" collapsed="false">
      <c r="A1890" s="85"/>
      <c r="B1890" s="55"/>
      <c r="C1890" s="55"/>
      <c r="D1890" s="55"/>
      <c r="E1890" s="55"/>
      <c r="F1890" s="55" t="n">
        <v>3</v>
      </c>
      <c r="G1890" s="55" t="n">
        <v>5000</v>
      </c>
      <c r="H1890" s="55" t="n">
        <f aca="false">G1890*F1890</f>
        <v>15000</v>
      </c>
      <c r="I1890" s="56"/>
      <c r="J1890" s="57"/>
      <c r="K1890" s="55" t="n">
        <v>0</v>
      </c>
      <c r="L1890" s="55"/>
    </row>
    <row r="1891" customFormat="false" ht="30.8" hidden="false" customHeight="false" outlineLevel="0" collapsed="false">
      <c r="A1891" s="1" t="s">
        <v>5179</v>
      </c>
      <c r="B1891" s="1" t="s">
        <v>5180</v>
      </c>
      <c r="C1891" s="1" t="s">
        <v>51</v>
      </c>
      <c r="D1891" s="1" t="s">
        <v>14</v>
      </c>
      <c r="E1891" s="1" t="n">
        <v>13645</v>
      </c>
      <c r="F1891" s="1" t="n">
        <f aca="false">D1891-C1891</f>
        <v>2</v>
      </c>
      <c r="G1891" s="22" t="n">
        <v>5743.5</v>
      </c>
      <c r="H1891" s="1" t="n">
        <f aca="false">G1891*F1891</f>
        <v>11487</v>
      </c>
      <c r="I1891" s="13" t="s">
        <v>5181</v>
      </c>
      <c r="J1891" s="14" t="n">
        <v>11486.8</v>
      </c>
      <c r="K1891" s="1" t="n">
        <f aca="false">H1891-J1891</f>
        <v>0.200000000000728</v>
      </c>
      <c r="L1891" s="0"/>
    </row>
    <row r="1892" s="12" customFormat="true" ht="29.85" hidden="false" customHeight="false" outlineLevel="0" collapsed="false">
      <c r="A1892" s="19" t="s">
        <v>5182</v>
      </c>
      <c r="B1892" s="11" t="s">
        <v>5183</v>
      </c>
      <c r="C1892" s="11" t="s">
        <v>112</v>
      </c>
      <c r="D1892" s="11" t="s">
        <v>14</v>
      </c>
      <c r="E1892" s="11" t="n">
        <v>14047.5</v>
      </c>
      <c r="F1892" s="11" t="n">
        <f aca="false">D1892-C1892</f>
        <v>1</v>
      </c>
      <c r="G1892" s="8" t="n">
        <f aca="false">3853.5*2</f>
        <v>7707</v>
      </c>
      <c r="H1892" s="11" t="n">
        <f aca="false">G1892*F1892</f>
        <v>7707</v>
      </c>
      <c r="I1892" s="9" t="s">
        <v>5184</v>
      </c>
      <c r="J1892" s="10" t="n">
        <v>3853.5</v>
      </c>
      <c r="K1892" s="11" t="n">
        <f aca="false">H1892-J1892-J1893</f>
        <v>0</v>
      </c>
      <c r="L1892" s="11"/>
    </row>
    <row r="1893" s="12" customFormat="true" ht="29.85" hidden="false" customHeight="false" outlineLevel="0" collapsed="false">
      <c r="A1893" s="19"/>
      <c r="B1893" s="11"/>
      <c r="C1893" s="11"/>
      <c r="D1893" s="11"/>
      <c r="E1893" s="11"/>
      <c r="F1893" s="11"/>
      <c r="G1893" s="8"/>
      <c r="H1893" s="11"/>
      <c r="I1893" s="9" t="s">
        <v>5185</v>
      </c>
      <c r="J1893" s="10" t="n">
        <v>3853.5</v>
      </c>
      <c r="K1893" s="11" t="n">
        <v>0</v>
      </c>
      <c r="L1893" s="11"/>
    </row>
    <row r="1894" customFormat="false" ht="30.8" hidden="false" customHeight="false" outlineLevel="0" collapsed="false">
      <c r="A1894" s="1" t="s">
        <v>5186</v>
      </c>
      <c r="B1894" s="1" t="s">
        <v>5187</v>
      </c>
      <c r="C1894" s="1" t="s">
        <v>74</v>
      </c>
      <c r="D1894" s="1" t="s">
        <v>19</v>
      </c>
      <c r="E1894" s="1" t="n">
        <v>29890</v>
      </c>
      <c r="F1894" s="1" t="n">
        <f aca="false">D1894-C1894</f>
        <v>4</v>
      </c>
      <c r="G1894" s="22" t="n">
        <v>3853.5</v>
      </c>
      <c r="H1894" s="1" t="n">
        <f aca="false">G1894*F1894</f>
        <v>15414</v>
      </c>
      <c r="I1894" s="13" t="s">
        <v>5188</v>
      </c>
      <c r="J1894" s="14" t="n">
        <v>15414</v>
      </c>
      <c r="K1894" s="1" t="n">
        <f aca="false">H1894-J1894</f>
        <v>0</v>
      </c>
      <c r="L1894" s="0"/>
    </row>
    <row r="1895" customFormat="false" ht="15.9" hidden="false" customHeight="false" outlineLevel="0" collapsed="false">
      <c r="A1895" s="1" t="s">
        <v>5189</v>
      </c>
      <c r="B1895" s="1" t="s">
        <v>5190</v>
      </c>
      <c r="C1895" s="1" t="s">
        <v>150</v>
      </c>
      <c r="D1895" s="1" t="s">
        <v>58</v>
      </c>
      <c r="E1895" s="1" t="n">
        <v>4932.5</v>
      </c>
      <c r="F1895" s="1" t="n">
        <f aca="false">D1895-C1895</f>
        <v>1</v>
      </c>
      <c r="G1895" s="22" t="n">
        <v>3853.5</v>
      </c>
      <c r="H1895" s="1" t="n">
        <f aca="false">G1895*F1895</f>
        <v>3853.5</v>
      </c>
      <c r="I1895" s="13" t="s">
        <v>5191</v>
      </c>
      <c r="J1895" s="14" t="n">
        <v>3853.5</v>
      </c>
      <c r="K1895" s="1" t="n">
        <f aca="false">H1895-J1895</f>
        <v>0</v>
      </c>
      <c r="L1895" s="0"/>
    </row>
    <row r="1896" customFormat="false" ht="30.8" hidden="false" customHeight="false" outlineLevel="0" collapsed="false">
      <c r="A1896" s="1" t="s">
        <v>5192</v>
      </c>
      <c r="B1896" s="1" t="s">
        <v>5193</v>
      </c>
      <c r="C1896" s="1" t="s">
        <v>119</v>
      </c>
      <c r="D1896" s="1" t="s">
        <v>207</v>
      </c>
      <c r="E1896" s="1" t="n">
        <v>67882.5</v>
      </c>
      <c r="F1896" s="1" t="n">
        <f aca="false">D1896-C1896</f>
        <v>7</v>
      </c>
      <c r="G1896" s="22" t="n">
        <v>3853.5</v>
      </c>
      <c r="H1896" s="1" t="n">
        <f aca="false">G1896*F1896</f>
        <v>26974.5</v>
      </c>
      <c r="I1896" s="13" t="s">
        <v>5194</v>
      </c>
      <c r="J1896" s="14" t="n">
        <v>26974.5</v>
      </c>
      <c r="K1896" s="1" t="n">
        <f aca="false">H1896-J1896</f>
        <v>0</v>
      </c>
      <c r="L1896" s="0"/>
    </row>
    <row r="1897" customFormat="false" ht="15.9" hidden="false" customHeight="false" outlineLevel="0" collapsed="false">
      <c r="A1897" s="1" t="s">
        <v>5195</v>
      </c>
      <c r="B1897" s="1" t="s">
        <v>5196</v>
      </c>
      <c r="C1897" s="1" t="s">
        <v>133</v>
      </c>
      <c r="D1897" s="1" t="s">
        <v>51</v>
      </c>
      <c r="E1897" s="1" t="n">
        <v>9865</v>
      </c>
      <c r="F1897" s="1" t="n">
        <f aca="false">D1897-C1897</f>
        <v>2</v>
      </c>
      <c r="G1897" s="22" t="n">
        <v>3853.5</v>
      </c>
      <c r="H1897" s="1" t="n">
        <f aca="false">G1897*F1897</f>
        <v>7707</v>
      </c>
      <c r="I1897" s="13" t="s">
        <v>5197</v>
      </c>
      <c r="J1897" s="14" t="n">
        <v>7707</v>
      </c>
      <c r="K1897" s="1" t="n">
        <f aca="false">H1897-J1897</f>
        <v>0</v>
      </c>
      <c r="L1897" s="0"/>
    </row>
    <row r="1898" s="12" customFormat="true" ht="29.85" hidden="false" customHeight="false" outlineLevel="0" collapsed="false">
      <c r="A1898" s="19" t="s">
        <v>5198</v>
      </c>
      <c r="B1898" s="11" t="s">
        <v>5199</v>
      </c>
      <c r="C1898" s="11" t="s">
        <v>34</v>
      </c>
      <c r="D1898" s="11" t="s">
        <v>19</v>
      </c>
      <c r="E1898" s="11" t="n">
        <v>15402.5</v>
      </c>
      <c r="F1898" s="11" t="n">
        <f aca="false">D1898-C1898</f>
        <v>1</v>
      </c>
      <c r="G1898" s="8" t="n">
        <f aca="false">3853.5*3</f>
        <v>11560.5</v>
      </c>
      <c r="H1898" s="11" t="n">
        <f aca="false">G1898*F1898</f>
        <v>11560.5</v>
      </c>
      <c r="I1898" s="9" t="s">
        <v>5200</v>
      </c>
      <c r="J1898" s="10" t="n">
        <v>3853.5</v>
      </c>
      <c r="K1898" s="11" t="n">
        <f aca="false">H1898-J1898-J1899-J1900</f>
        <v>0</v>
      </c>
      <c r="L1898" s="11"/>
    </row>
    <row r="1899" s="12" customFormat="true" ht="29.85" hidden="false" customHeight="false" outlineLevel="0" collapsed="false">
      <c r="A1899" s="19"/>
      <c r="B1899" s="11"/>
      <c r="C1899" s="11"/>
      <c r="D1899" s="11"/>
      <c r="E1899" s="11"/>
      <c r="F1899" s="11"/>
      <c r="G1899" s="8"/>
      <c r="H1899" s="11"/>
      <c r="I1899" s="9" t="s">
        <v>5201</v>
      </c>
      <c r="J1899" s="10" t="n">
        <v>3853.5</v>
      </c>
      <c r="K1899" s="11" t="n">
        <v>0</v>
      </c>
      <c r="L1899" s="11"/>
    </row>
    <row r="1900" s="12" customFormat="true" ht="29.85" hidden="false" customHeight="false" outlineLevel="0" collapsed="false">
      <c r="A1900" s="19"/>
      <c r="B1900" s="11"/>
      <c r="C1900" s="11"/>
      <c r="D1900" s="11"/>
      <c r="E1900" s="11"/>
      <c r="F1900" s="11"/>
      <c r="G1900" s="8"/>
      <c r="H1900" s="11"/>
      <c r="I1900" s="9" t="s">
        <v>5202</v>
      </c>
      <c r="J1900" s="10" t="n">
        <v>3853.5</v>
      </c>
      <c r="K1900" s="11" t="n">
        <v>0</v>
      </c>
      <c r="L1900" s="11"/>
    </row>
    <row r="1901" customFormat="false" ht="30.8" hidden="false" customHeight="false" outlineLevel="0" collapsed="false">
      <c r="A1901" s="22" t="s">
        <v>5203</v>
      </c>
      <c r="B1901" s="22" t="s">
        <v>5204</v>
      </c>
      <c r="C1901" s="22" t="s">
        <v>207</v>
      </c>
      <c r="D1901" s="22" t="s">
        <v>51</v>
      </c>
      <c r="E1901" s="22" t="n">
        <v>6822.5</v>
      </c>
      <c r="F1901" s="22" t="n">
        <f aca="false">D1901-C1901</f>
        <v>1</v>
      </c>
      <c r="G1901" s="22" t="n">
        <v>5743.5</v>
      </c>
      <c r="H1901" s="22" t="n">
        <f aca="false">G1901*F1901</f>
        <v>5743.5</v>
      </c>
      <c r="I1901" s="13" t="s">
        <v>5205</v>
      </c>
      <c r="J1901" s="14" t="n">
        <v>5743.4</v>
      </c>
      <c r="K1901" s="22" t="n">
        <f aca="false">H1901-J1901</f>
        <v>0.100000000000364</v>
      </c>
      <c r="L1901" s="0"/>
    </row>
    <row r="1902" customFormat="false" ht="30.8" hidden="false" customHeight="false" outlineLevel="0" collapsed="false">
      <c r="A1902" s="1" t="s">
        <v>5206</v>
      </c>
      <c r="B1902" s="1" t="s">
        <v>5207</v>
      </c>
      <c r="C1902" s="1" t="s">
        <v>75</v>
      </c>
      <c r="D1902" s="1" t="s">
        <v>19</v>
      </c>
      <c r="E1902" s="1" t="n">
        <v>10635</v>
      </c>
      <c r="F1902" s="1" t="n">
        <f aca="false">D1902-C1902</f>
        <v>2</v>
      </c>
      <c r="G1902" s="22" t="n">
        <v>3853.5</v>
      </c>
      <c r="H1902" s="1" t="n">
        <f aca="false">G1902*F1902</f>
        <v>7707</v>
      </c>
      <c r="I1902" s="13" t="s">
        <v>5208</v>
      </c>
      <c r="J1902" s="14" t="n">
        <v>7707</v>
      </c>
      <c r="K1902" s="1" t="n">
        <f aca="false">H1902-J1902</f>
        <v>0</v>
      </c>
      <c r="L1902" s="0"/>
    </row>
    <row r="1903" customFormat="false" ht="30.8" hidden="false" customHeight="false" outlineLevel="0" collapsed="false">
      <c r="A1903" s="1" t="s">
        <v>5209</v>
      </c>
      <c r="B1903" s="1" t="s">
        <v>5210</v>
      </c>
      <c r="C1903" s="1" t="s">
        <v>47</v>
      </c>
      <c r="D1903" s="1" t="s">
        <v>142</v>
      </c>
      <c r="E1903" s="1" t="n">
        <v>4767.5</v>
      </c>
      <c r="F1903" s="1" t="n">
        <f aca="false">D1903-C1903</f>
        <v>1</v>
      </c>
      <c r="G1903" s="22" t="n">
        <v>3853.5</v>
      </c>
      <c r="H1903" s="1" t="n">
        <f aca="false">G1903*F1903</f>
        <v>3853.5</v>
      </c>
      <c r="I1903" s="13" t="s">
        <v>5211</v>
      </c>
      <c r="J1903" s="14" t="n">
        <v>3853.5</v>
      </c>
      <c r="K1903" s="1" t="n">
        <f aca="false">H1903-J1903</f>
        <v>0</v>
      </c>
      <c r="L1903" s="0"/>
    </row>
    <row r="1904" s="12" customFormat="true" ht="29.85" hidden="false" customHeight="false" outlineLevel="0" collapsed="false">
      <c r="A1904" s="19" t="s">
        <v>5212</v>
      </c>
      <c r="B1904" s="11" t="s">
        <v>5213</v>
      </c>
      <c r="C1904" s="11" t="s">
        <v>43</v>
      </c>
      <c r="D1904" s="11" t="s">
        <v>34</v>
      </c>
      <c r="E1904" s="11" t="n">
        <v>110902.5</v>
      </c>
      <c r="F1904" s="11" t="n">
        <f aca="false">D1904-C1904</f>
        <v>9</v>
      </c>
      <c r="G1904" s="8" t="n">
        <f aca="false">3853.5*2</f>
        <v>7707</v>
      </c>
      <c r="H1904" s="11" t="n">
        <f aca="false">G1904*F1904</f>
        <v>69363</v>
      </c>
      <c r="I1904" s="9" t="s">
        <v>5214</v>
      </c>
      <c r="J1904" s="10" t="n">
        <v>34681.5</v>
      </c>
      <c r="K1904" s="11" t="n">
        <f aca="false">H1904-J1904-J1905</f>
        <v>0</v>
      </c>
      <c r="L1904" s="11"/>
    </row>
    <row r="1905" s="12" customFormat="true" ht="29.85" hidden="false" customHeight="false" outlineLevel="0" collapsed="false">
      <c r="A1905" s="19"/>
      <c r="B1905" s="11"/>
      <c r="C1905" s="11"/>
      <c r="D1905" s="11"/>
      <c r="E1905" s="11"/>
      <c r="F1905" s="11"/>
      <c r="G1905" s="8"/>
      <c r="H1905" s="11"/>
      <c r="I1905" s="9" t="s">
        <v>5215</v>
      </c>
      <c r="J1905" s="10" t="n">
        <v>34681.5</v>
      </c>
      <c r="K1905" s="11" t="n">
        <v>0</v>
      </c>
      <c r="L1905" s="11"/>
    </row>
    <row r="1906" customFormat="false" ht="30.8" hidden="false" customHeight="false" outlineLevel="0" collapsed="false">
      <c r="A1906" s="1" t="s">
        <v>5216</v>
      </c>
      <c r="B1906" s="1" t="s">
        <v>5217</v>
      </c>
      <c r="C1906" s="1" t="s">
        <v>39</v>
      </c>
      <c r="D1906" s="1" t="s">
        <v>13</v>
      </c>
      <c r="E1906" s="1" t="n">
        <v>4932.5</v>
      </c>
      <c r="F1906" s="1" t="n">
        <f aca="false">D1906-C1906</f>
        <v>1</v>
      </c>
      <c r="G1906" s="22" t="n">
        <v>3853.5</v>
      </c>
      <c r="H1906" s="1" t="n">
        <f aca="false">G1906*F1906</f>
        <v>3853.5</v>
      </c>
      <c r="I1906" s="13" t="s">
        <v>5218</v>
      </c>
      <c r="J1906" s="14" t="n">
        <v>3853.5</v>
      </c>
      <c r="K1906" s="1" t="n">
        <f aca="false">H1906-J1906</f>
        <v>0</v>
      </c>
      <c r="L1906" s="0"/>
    </row>
    <row r="1907" customFormat="false" ht="30.8" hidden="false" customHeight="false" outlineLevel="0" collapsed="false">
      <c r="A1907" s="1" t="s">
        <v>5219</v>
      </c>
      <c r="B1907" s="1" t="s">
        <v>5220</v>
      </c>
      <c r="C1907" s="1" t="s">
        <v>34</v>
      </c>
      <c r="D1907" s="1" t="s">
        <v>93</v>
      </c>
      <c r="E1907" s="1" t="n">
        <v>14797.5</v>
      </c>
      <c r="F1907" s="1" t="n">
        <f aca="false">D1907-C1907</f>
        <v>3</v>
      </c>
      <c r="G1907" s="22" t="n">
        <v>3853.5</v>
      </c>
      <c r="H1907" s="1" t="n">
        <f aca="false">G1907*F1907</f>
        <v>11560.5</v>
      </c>
      <c r="I1907" s="13" t="s">
        <v>5221</v>
      </c>
      <c r="J1907" s="14" t="n">
        <v>11560.5</v>
      </c>
      <c r="K1907" s="1" t="n">
        <f aca="false">H1907-J1907</f>
        <v>0</v>
      </c>
      <c r="L1907" s="0"/>
    </row>
    <row r="1908" s="18" customFormat="true" ht="29.85" hidden="false" customHeight="false" outlineLevel="0" collapsed="false">
      <c r="A1908" s="64" t="s">
        <v>5222</v>
      </c>
      <c r="B1908" s="15" t="s">
        <v>5223</v>
      </c>
      <c r="C1908" s="15" t="s">
        <v>39</v>
      </c>
      <c r="D1908" s="15" t="s">
        <v>133</v>
      </c>
      <c r="E1908" s="15" t="n">
        <v>19730</v>
      </c>
      <c r="F1908" s="15" t="n">
        <v>3</v>
      </c>
      <c r="G1908" s="15" t="n">
        <f aca="false">3853.5</f>
        <v>3853.5</v>
      </c>
      <c r="H1908" s="15" t="n">
        <f aca="false">G1908*F1908</f>
        <v>11560.5</v>
      </c>
      <c r="I1908" s="16" t="s">
        <v>5224</v>
      </c>
      <c r="J1908" s="17" t="n">
        <v>11560.5</v>
      </c>
      <c r="K1908" s="15" t="n">
        <f aca="false">H1908+H1909-J1908-J1909</f>
        <v>0</v>
      </c>
      <c r="L1908" s="15"/>
    </row>
    <row r="1909" customFormat="false" ht="29.85" hidden="false" customHeight="false" outlineLevel="0" collapsed="false">
      <c r="A1909" s="64"/>
      <c r="B1909" s="15"/>
      <c r="C1909" s="15"/>
      <c r="D1909" s="15"/>
      <c r="E1909" s="15"/>
      <c r="F1909" s="15" t="n">
        <v>1</v>
      </c>
      <c r="G1909" s="15" t="n">
        <v>3853.5</v>
      </c>
      <c r="H1909" s="15" t="n">
        <f aca="false">G1909*F1909</f>
        <v>3853.5</v>
      </c>
      <c r="I1909" s="47" t="s">
        <v>5225</v>
      </c>
      <c r="J1909" s="48" t="n">
        <v>3853.5</v>
      </c>
      <c r="K1909" s="15" t="n">
        <v>0</v>
      </c>
      <c r="L1909" s="15"/>
    </row>
    <row r="1910" customFormat="false" ht="30.8" hidden="false" customHeight="false" outlineLevel="0" collapsed="false">
      <c r="A1910" s="1" t="s">
        <v>5226</v>
      </c>
      <c r="B1910" s="1" t="s">
        <v>5227</v>
      </c>
      <c r="C1910" s="1" t="s">
        <v>34</v>
      </c>
      <c r="D1910" s="1" t="s">
        <v>82</v>
      </c>
      <c r="E1910" s="1" t="n">
        <v>11545</v>
      </c>
      <c r="F1910" s="1" t="n">
        <f aca="false">D1910-C1910</f>
        <v>2</v>
      </c>
      <c r="G1910" s="22" t="n">
        <v>4693.5</v>
      </c>
      <c r="H1910" s="1" t="n">
        <f aca="false">G1910*F1910</f>
        <v>9387</v>
      </c>
      <c r="I1910" s="13" t="s">
        <v>5228</v>
      </c>
      <c r="J1910" s="14" t="n">
        <v>9387</v>
      </c>
      <c r="K1910" s="1" t="n">
        <f aca="false">H1910-J1910</f>
        <v>0</v>
      </c>
      <c r="L1910" s="0"/>
    </row>
    <row r="1911" s="12" customFormat="true" ht="29.85" hidden="false" customHeight="false" outlineLevel="0" collapsed="false">
      <c r="A1911" s="19" t="s">
        <v>5229</v>
      </c>
      <c r="B1911" s="11" t="s">
        <v>5230</v>
      </c>
      <c r="C1911" s="11" t="s">
        <v>39</v>
      </c>
      <c r="D1911" s="11" t="s">
        <v>86</v>
      </c>
      <c r="E1911" s="11" t="n">
        <v>20500</v>
      </c>
      <c r="F1911" s="11" t="n">
        <f aca="false">D1911-C1911</f>
        <v>2</v>
      </c>
      <c r="G1911" s="8" t="n">
        <f aca="false">3853.5*2</f>
        <v>7707</v>
      </c>
      <c r="H1911" s="11" t="n">
        <f aca="false">G1911*F1911</f>
        <v>15414</v>
      </c>
      <c r="I1911" s="9" t="s">
        <v>5231</v>
      </c>
      <c r="J1911" s="10" t="n">
        <v>7707</v>
      </c>
      <c r="K1911" s="11" t="n">
        <f aca="false">H1911-J1911-J1912</f>
        <v>0</v>
      </c>
      <c r="L1911" s="11"/>
    </row>
    <row r="1912" s="12" customFormat="true" ht="29.85" hidden="false" customHeight="false" outlineLevel="0" collapsed="false">
      <c r="A1912" s="19"/>
      <c r="B1912" s="11"/>
      <c r="C1912" s="11"/>
      <c r="D1912" s="11"/>
      <c r="E1912" s="11"/>
      <c r="F1912" s="11"/>
      <c r="G1912" s="8"/>
      <c r="H1912" s="11"/>
      <c r="I1912" s="9" t="s">
        <v>5232</v>
      </c>
      <c r="J1912" s="10" t="n">
        <v>7707</v>
      </c>
      <c r="K1912" s="11" t="n">
        <v>0</v>
      </c>
      <c r="L1912" s="11"/>
    </row>
    <row r="1913" customFormat="false" ht="30.8" hidden="false" customHeight="false" outlineLevel="0" collapsed="false">
      <c r="A1913" s="1" t="s">
        <v>5233</v>
      </c>
      <c r="B1913" s="1" t="s">
        <v>5234</v>
      </c>
      <c r="C1913" s="1" t="s">
        <v>142</v>
      </c>
      <c r="D1913" s="1" t="s">
        <v>24</v>
      </c>
      <c r="E1913" s="1" t="n">
        <v>19730</v>
      </c>
      <c r="F1913" s="1" t="n">
        <f aca="false">D1913-C1913</f>
        <v>4</v>
      </c>
      <c r="G1913" s="22" t="n">
        <v>3853.5</v>
      </c>
      <c r="H1913" s="1" t="n">
        <f aca="false">G1913*F1913</f>
        <v>15414</v>
      </c>
      <c r="I1913" s="13" t="s">
        <v>5235</v>
      </c>
      <c r="J1913" s="14" t="n">
        <v>15414</v>
      </c>
      <c r="K1913" s="1" t="n">
        <f aca="false">H1913-J1913</f>
        <v>0</v>
      </c>
      <c r="L1913" s="0"/>
    </row>
    <row r="1914" customFormat="false" ht="30.8" hidden="false" customHeight="false" outlineLevel="0" collapsed="false">
      <c r="A1914" s="1" t="s">
        <v>5236</v>
      </c>
      <c r="B1914" s="1" t="s">
        <v>5237</v>
      </c>
      <c r="C1914" s="1" t="s">
        <v>28</v>
      </c>
      <c r="D1914" s="1" t="s">
        <v>47</v>
      </c>
      <c r="E1914" s="1" t="n">
        <v>5482.5</v>
      </c>
      <c r="F1914" s="1" t="n">
        <f aca="false">D1914-C1914</f>
        <v>1</v>
      </c>
      <c r="G1914" s="22" t="n">
        <v>3853.5</v>
      </c>
      <c r="H1914" s="1" t="n">
        <f aca="false">G1914*F1914</f>
        <v>3853.5</v>
      </c>
      <c r="I1914" s="13" t="s">
        <v>5238</v>
      </c>
      <c r="J1914" s="14" t="n">
        <v>3853.5</v>
      </c>
      <c r="K1914" s="1" t="n">
        <f aca="false">H1914-J1914</f>
        <v>0</v>
      </c>
      <c r="L1914" s="0"/>
    </row>
    <row r="1915" customFormat="false" ht="30.8" hidden="false" customHeight="false" outlineLevel="0" collapsed="false">
      <c r="A1915" s="1" t="s">
        <v>5239</v>
      </c>
      <c r="B1915" s="1" t="s">
        <v>5240</v>
      </c>
      <c r="C1915" s="1" t="s">
        <v>24</v>
      </c>
      <c r="D1915" s="1" t="s">
        <v>67</v>
      </c>
      <c r="E1915" s="1" t="n">
        <v>34527.5</v>
      </c>
      <c r="F1915" s="1" t="n">
        <f aca="false">D1915-C1915</f>
        <v>7</v>
      </c>
      <c r="G1915" s="22" t="n">
        <v>3853.5</v>
      </c>
      <c r="H1915" s="1" t="n">
        <f aca="false">G1915*F1915</f>
        <v>26974.5</v>
      </c>
      <c r="I1915" s="13" t="s">
        <v>5241</v>
      </c>
      <c r="J1915" s="14" t="n">
        <v>26974.5</v>
      </c>
      <c r="K1915" s="1" t="n">
        <f aca="false">H1915-J1915</f>
        <v>0</v>
      </c>
      <c r="L1915" s="0"/>
    </row>
    <row r="1916" customFormat="false" ht="30.8" hidden="false" customHeight="false" outlineLevel="0" collapsed="false">
      <c r="A1916" s="1" t="s">
        <v>5242</v>
      </c>
      <c r="B1916" s="1" t="s">
        <v>5243</v>
      </c>
      <c r="C1916" s="1" t="s">
        <v>75</v>
      </c>
      <c r="D1916" s="1" t="s">
        <v>19</v>
      </c>
      <c r="E1916" s="1" t="n">
        <v>9865</v>
      </c>
      <c r="F1916" s="1" t="n">
        <f aca="false">D1916-C1916</f>
        <v>2</v>
      </c>
      <c r="G1916" s="22" t="n">
        <v>3853.5</v>
      </c>
      <c r="H1916" s="1" t="n">
        <f aca="false">G1916*F1916</f>
        <v>7707</v>
      </c>
      <c r="I1916" s="13" t="s">
        <v>5244</v>
      </c>
      <c r="J1916" s="14" t="n">
        <v>7707</v>
      </c>
      <c r="K1916" s="1" t="n">
        <f aca="false">H1916-J1916</f>
        <v>0</v>
      </c>
      <c r="L1916" s="0"/>
    </row>
    <row r="1917" customFormat="false" ht="30.8" hidden="false" customHeight="false" outlineLevel="0" collapsed="false">
      <c r="A1917" s="22" t="s">
        <v>5245</v>
      </c>
      <c r="B1917" s="22" t="s">
        <v>5243</v>
      </c>
      <c r="C1917" s="22" t="s">
        <v>86</v>
      </c>
      <c r="D1917" s="22" t="s">
        <v>133</v>
      </c>
      <c r="E1917" s="22" t="n">
        <v>4932.5</v>
      </c>
      <c r="F1917" s="22" t="n">
        <f aca="false">D1917-C1917</f>
        <v>1</v>
      </c>
      <c r="G1917" s="22" t="n">
        <v>3853.5</v>
      </c>
      <c r="H1917" s="22" t="n">
        <f aca="false">G1917*F1917</f>
        <v>3853.5</v>
      </c>
      <c r="I1917" s="13" t="s">
        <v>5246</v>
      </c>
      <c r="J1917" s="14" t="n">
        <v>3853.5</v>
      </c>
      <c r="K1917" s="1" t="n">
        <f aca="false">H1917-J1917</f>
        <v>0</v>
      </c>
      <c r="L1917" s="0"/>
    </row>
    <row r="1918" customFormat="false" ht="30.8" hidden="false" customHeight="false" outlineLevel="0" collapsed="false">
      <c r="A1918" s="1" t="s">
        <v>5247</v>
      </c>
      <c r="B1918" s="1" t="s">
        <v>5243</v>
      </c>
      <c r="C1918" s="1" t="s">
        <v>14</v>
      </c>
      <c r="D1918" s="1" t="s">
        <v>20</v>
      </c>
      <c r="E1918" s="1" t="n">
        <v>4932.5</v>
      </c>
      <c r="F1918" s="1" t="n">
        <f aca="false">D1918-C1918</f>
        <v>1</v>
      </c>
      <c r="G1918" s="22" t="n">
        <v>3853.5</v>
      </c>
      <c r="H1918" s="1" t="n">
        <f aca="false">G1918*F1918</f>
        <v>3853.5</v>
      </c>
      <c r="I1918" s="13" t="s">
        <v>5248</v>
      </c>
      <c r="J1918" s="14" t="n">
        <v>3853.5</v>
      </c>
      <c r="K1918" s="1" t="n">
        <f aca="false">H1918-J1918</f>
        <v>0</v>
      </c>
      <c r="L1918" s="0"/>
    </row>
    <row r="1919" s="34" customFormat="true" ht="29.85" hidden="false" customHeight="false" outlineLevel="0" collapsed="false">
      <c r="A1919" s="55" t="s">
        <v>5249</v>
      </c>
      <c r="B1919" s="55" t="s">
        <v>5250</v>
      </c>
      <c r="C1919" s="55" t="s">
        <v>47</v>
      </c>
      <c r="D1919" s="55" t="s">
        <v>63</v>
      </c>
      <c r="E1919" s="55" t="n">
        <v>17775</v>
      </c>
      <c r="F1919" s="55" t="n">
        <f aca="false">D1919-C1919</f>
        <v>3</v>
      </c>
      <c r="G1919" s="55" t="n">
        <v>3670</v>
      </c>
      <c r="H1919" s="55" t="n">
        <f aca="false">G1919*F1919</f>
        <v>11010</v>
      </c>
      <c r="I1919" s="56" t="s">
        <v>5251</v>
      </c>
      <c r="J1919" s="57" t="n">
        <v>11560.5</v>
      </c>
      <c r="K1919" s="55" t="n">
        <f aca="false">H1919-J1919</f>
        <v>-550.5</v>
      </c>
    </row>
    <row r="1920" customFormat="false" ht="30.8" hidden="false" customHeight="false" outlineLevel="0" collapsed="false">
      <c r="A1920" s="22" t="s">
        <v>5252</v>
      </c>
      <c r="B1920" s="22" t="s">
        <v>5253</v>
      </c>
      <c r="C1920" s="22" t="s">
        <v>142</v>
      </c>
      <c r="D1920" s="22" t="s">
        <v>63</v>
      </c>
      <c r="E1920" s="22" t="n">
        <v>9865</v>
      </c>
      <c r="F1920" s="22" t="n">
        <f aca="false">D1920-C1920</f>
        <v>2</v>
      </c>
      <c r="G1920" s="22" t="n">
        <v>3853.5</v>
      </c>
      <c r="H1920" s="22" t="n">
        <f aca="false">G1920*F1920</f>
        <v>7707</v>
      </c>
      <c r="I1920" s="13" t="s">
        <v>5254</v>
      </c>
      <c r="J1920" s="14" t="n">
        <v>7707</v>
      </c>
      <c r="K1920" s="1" t="n">
        <f aca="false">H1920-J1920</f>
        <v>0</v>
      </c>
      <c r="L1920" s="0"/>
    </row>
    <row r="1921" s="12" customFormat="true" ht="29.85" hidden="false" customHeight="false" outlineLevel="0" collapsed="false">
      <c r="A1921" s="19" t="s">
        <v>5255</v>
      </c>
      <c r="B1921" s="11" t="s">
        <v>5256</v>
      </c>
      <c r="C1921" s="11" t="s">
        <v>34</v>
      </c>
      <c r="D1921" s="11" t="s">
        <v>67</v>
      </c>
      <c r="E1921" s="11" t="n">
        <v>73162.5</v>
      </c>
      <c r="F1921" s="11" t="n">
        <f aca="false">D1921-C1921</f>
        <v>5</v>
      </c>
      <c r="G1921" s="8" t="n">
        <f aca="false">3853.5*3</f>
        <v>11560.5</v>
      </c>
      <c r="H1921" s="11" t="n">
        <f aca="false">G1921*F1921</f>
        <v>57802.5</v>
      </c>
      <c r="I1921" s="9" t="s">
        <v>5257</v>
      </c>
      <c r="J1921" s="10" t="n">
        <v>19267.5</v>
      </c>
      <c r="K1921" s="11" t="n">
        <f aca="false">H1921-J1921-J1922-J1923</f>
        <v>0</v>
      </c>
      <c r="L1921" s="11"/>
    </row>
    <row r="1922" s="12" customFormat="true" ht="29.85" hidden="false" customHeight="false" outlineLevel="0" collapsed="false">
      <c r="A1922" s="19"/>
      <c r="B1922" s="11"/>
      <c r="C1922" s="11"/>
      <c r="D1922" s="11"/>
      <c r="E1922" s="11"/>
      <c r="F1922" s="11"/>
      <c r="G1922" s="8"/>
      <c r="H1922" s="11"/>
      <c r="I1922" s="9" t="s">
        <v>5258</v>
      </c>
      <c r="J1922" s="10" t="n">
        <v>19267.5</v>
      </c>
      <c r="K1922" s="11" t="n">
        <v>0</v>
      </c>
      <c r="L1922" s="11"/>
    </row>
    <row r="1923" customFormat="false" ht="30.8" hidden="false" customHeight="false" outlineLevel="0" collapsed="false">
      <c r="A1923" s="19"/>
      <c r="B1923" s="11"/>
      <c r="C1923" s="11"/>
      <c r="D1923" s="11"/>
      <c r="E1923" s="11"/>
      <c r="F1923" s="11"/>
      <c r="G1923" s="8"/>
      <c r="H1923" s="11"/>
      <c r="I1923" s="86" t="s">
        <v>5259</v>
      </c>
      <c r="J1923" s="10" t="n">
        <v>19267.5</v>
      </c>
      <c r="K1923" s="11" t="n">
        <v>0</v>
      </c>
      <c r="L1923" s="11"/>
    </row>
    <row r="1924" customFormat="false" ht="30.8" hidden="false" customHeight="false" outlineLevel="0" collapsed="false">
      <c r="A1924" s="1" t="s">
        <v>5260</v>
      </c>
      <c r="B1924" s="1" t="s">
        <v>5261</v>
      </c>
      <c r="C1924" s="1" t="s">
        <v>39</v>
      </c>
      <c r="D1924" s="1" t="s">
        <v>207</v>
      </c>
      <c r="E1924" s="1" t="n">
        <v>28980</v>
      </c>
      <c r="F1924" s="1" t="n">
        <f aca="false">D1924-C1924</f>
        <v>4</v>
      </c>
      <c r="G1924" s="22" t="n">
        <v>3853.5</v>
      </c>
      <c r="H1924" s="1" t="n">
        <f aca="false">G1924*F1924</f>
        <v>15414</v>
      </c>
      <c r="I1924" s="13" t="s">
        <v>5262</v>
      </c>
      <c r="J1924" s="14" t="n">
        <v>15414</v>
      </c>
      <c r="K1924" s="1" t="n">
        <f aca="false">H1924-J1924</f>
        <v>0</v>
      </c>
      <c r="L1924" s="0"/>
    </row>
    <row r="1925" s="18" customFormat="true" ht="29.85" hidden="false" customHeight="false" outlineLevel="0" collapsed="false">
      <c r="A1925" s="15" t="s">
        <v>5263</v>
      </c>
      <c r="B1925" s="15" t="s">
        <v>5264</v>
      </c>
      <c r="C1925" s="15" t="s">
        <v>47</v>
      </c>
      <c r="D1925" s="15" t="s">
        <v>63</v>
      </c>
      <c r="E1925" s="15" t="n">
        <v>21187.5</v>
      </c>
      <c r="F1925" s="15" t="n">
        <f aca="false">D1925-C1925</f>
        <v>3</v>
      </c>
      <c r="G1925" s="15" t="n">
        <v>3670</v>
      </c>
      <c r="H1925" s="15" t="n">
        <f aca="false">G1925*F1925</f>
        <v>11010</v>
      </c>
      <c r="I1925" s="16" t="s">
        <v>5265</v>
      </c>
      <c r="J1925" s="17" t="n">
        <v>11010</v>
      </c>
      <c r="K1925" s="15" t="n">
        <f aca="false">H1925-J1925</f>
        <v>0</v>
      </c>
    </row>
    <row r="1926" customFormat="false" ht="30.8" hidden="false" customHeight="false" outlineLevel="0" collapsed="false">
      <c r="A1926" s="1" t="s">
        <v>5266</v>
      </c>
      <c r="B1926" s="1" t="s">
        <v>5267</v>
      </c>
      <c r="C1926" s="1" t="s">
        <v>51</v>
      </c>
      <c r="D1926" s="1" t="s">
        <v>14</v>
      </c>
      <c r="E1926" s="1" t="n">
        <v>12215</v>
      </c>
      <c r="F1926" s="1" t="n">
        <f aca="false">D1926-C1926</f>
        <v>2</v>
      </c>
      <c r="G1926" s="22" t="n">
        <v>3853.5</v>
      </c>
      <c r="H1926" s="1" t="n">
        <f aca="false">G1926*F1926</f>
        <v>7707</v>
      </c>
      <c r="I1926" s="13" t="s">
        <v>5268</v>
      </c>
      <c r="J1926" s="14" t="n">
        <v>7707</v>
      </c>
      <c r="K1926" s="1" t="n">
        <f aca="false">H1926-J1926</f>
        <v>0</v>
      </c>
      <c r="L1926" s="0"/>
    </row>
    <row r="1927" customFormat="false" ht="30.8" hidden="false" customHeight="false" outlineLevel="0" collapsed="false">
      <c r="A1927" s="1" t="s">
        <v>5269</v>
      </c>
      <c r="B1927" s="1" t="s">
        <v>5270</v>
      </c>
      <c r="C1927" s="1" t="s">
        <v>63</v>
      </c>
      <c r="D1927" s="1" t="s">
        <v>74</v>
      </c>
      <c r="E1927" s="1" t="n">
        <v>5482.5</v>
      </c>
      <c r="F1927" s="1" t="n">
        <f aca="false">D1927-C1927</f>
        <v>1</v>
      </c>
      <c r="G1927" s="22" t="n">
        <v>3853.5</v>
      </c>
      <c r="H1927" s="1" t="n">
        <f aca="false">G1927*F1927</f>
        <v>3853.5</v>
      </c>
      <c r="I1927" s="13" t="s">
        <v>5271</v>
      </c>
      <c r="J1927" s="14" t="n">
        <v>3853.5</v>
      </c>
      <c r="K1927" s="1" t="n">
        <f aca="false">H1927-J1927</f>
        <v>0</v>
      </c>
      <c r="L1927" s="0"/>
    </row>
    <row r="1928" customFormat="false" ht="30.8" hidden="false" customHeight="false" outlineLevel="0" collapsed="false">
      <c r="A1928" s="1" t="s">
        <v>5272</v>
      </c>
      <c r="B1928" s="1" t="s">
        <v>5273</v>
      </c>
      <c r="C1928" s="1" t="s">
        <v>232</v>
      </c>
      <c r="D1928" s="1" t="s">
        <v>59</v>
      </c>
      <c r="E1928" s="1" t="n">
        <v>5757.5</v>
      </c>
      <c r="F1928" s="1" t="n">
        <f aca="false">D1928-C1928</f>
        <v>1</v>
      </c>
      <c r="G1928" s="22" t="n">
        <v>3853.5</v>
      </c>
      <c r="H1928" s="1" t="n">
        <f aca="false">G1928*F1928</f>
        <v>3853.5</v>
      </c>
      <c r="I1928" s="13" t="s">
        <v>5274</v>
      </c>
      <c r="J1928" s="14" t="n">
        <v>3853.5</v>
      </c>
      <c r="K1928" s="1" t="n">
        <f aca="false">H1928-J1928</f>
        <v>0</v>
      </c>
      <c r="L1928" s="0"/>
    </row>
    <row r="1929" customFormat="false" ht="30.8" hidden="false" customHeight="false" outlineLevel="0" collapsed="false">
      <c r="A1929" s="22" t="s">
        <v>5275</v>
      </c>
      <c r="B1929" s="22" t="s">
        <v>5276</v>
      </c>
      <c r="C1929" s="22" t="s">
        <v>67</v>
      </c>
      <c r="D1929" s="22" t="s">
        <v>39</v>
      </c>
      <c r="E1929" s="22" t="n">
        <v>12215</v>
      </c>
      <c r="F1929" s="22" t="n">
        <f aca="false">D1929-C1929</f>
        <v>2</v>
      </c>
      <c r="G1929" s="22" t="n">
        <v>3853.5</v>
      </c>
      <c r="H1929" s="22" t="n">
        <f aca="false">G1929*F1929</f>
        <v>7707</v>
      </c>
      <c r="I1929" s="13" t="s">
        <v>5277</v>
      </c>
      <c r="J1929" s="14" t="n">
        <v>7707</v>
      </c>
      <c r="K1929" s="1" t="n">
        <f aca="false">H1929-J1929</f>
        <v>0</v>
      </c>
      <c r="L1929" s="0"/>
    </row>
    <row r="1930" customFormat="false" ht="30.8" hidden="false" customHeight="false" outlineLevel="0" collapsed="false">
      <c r="A1930" s="1" t="s">
        <v>5278</v>
      </c>
      <c r="B1930" s="1" t="s">
        <v>5279</v>
      </c>
      <c r="C1930" s="1" t="s">
        <v>82</v>
      </c>
      <c r="D1930" s="1" t="s">
        <v>14</v>
      </c>
      <c r="E1930" s="1" t="n">
        <v>67110</v>
      </c>
      <c r="F1930" s="1" t="n">
        <f aca="false">D1930-C1930</f>
        <v>12</v>
      </c>
      <c r="G1930" s="22" t="n">
        <v>3853.5</v>
      </c>
      <c r="H1930" s="1" t="n">
        <f aca="false">G1930*F1930</f>
        <v>46242</v>
      </c>
      <c r="I1930" s="13" t="s">
        <v>5280</v>
      </c>
      <c r="J1930" s="14" t="n">
        <v>46242</v>
      </c>
      <c r="K1930" s="1" t="n">
        <f aca="false">H1930-J1930</f>
        <v>0</v>
      </c>
      <c r="L1930" s="0"/>
    </row>
    <row r="1931" customFormat="false" ht="30.8" hidden="false" customHeight="false" outlineLevel="0" collapsed="false">
      <c r="A1931" s="1" t="s">
        <v>5281</v>
      </c>
      <c r="B1931" s="1" t="s">
        <v>5279</v>
      </c>
      <c r="C1931" s="1" t="s">
        <v>14</v>
      </c>
      <c r="D1931" s="1" t="s">
        <v>59</v>
      </c>
      <c r="E1931" s="1" t="n">
        <v>34527.5</v>
      </c>
      <c r="F1931" s="1" t="n">
        <f aca="false">D1931-C1931</f>
        <v>7</v>
      </c>
      <c r="G1931" s="22" t="n">
        <v>3853.5</v>
      </c>
      <c r="H1931" s="1" t="n">
        <f aca="false">G1931*F1931</f>
        <v>26974.5</v>
      </c>
      <c r="I1931" s="13" t="s">
        <v>5282</v>
      </c>
      <c r="J1931" s="14" t="n">
        <v>26974.5</v>
      </c>
      <c r="K1931" s="1" t="n">
        <f aca="false">H1931-J1931</f>
        <v>0</v>
      </c>
      <c r="L1931" s="0"/>
    </row>
    <row r="1932" customFormat="false" ht="30.8" hidden="false" customHeight="false" outlineLevel="0" collapsed="false">
      <c r="A1932" s="1" t="s">
        <v>5283</v>
      </c>
      <c r="B1932" s="1" t="s">
        <v>5284</v>
      </c>
      <c r="C1932" s="1" t="s">
        <v>150</v>
      </c>
      <c r="D1932" s="1" t="s">
        <v>58</v>
      </c>
      <c r="E1932" s="1" t="n">
        <v>4932.5</v>
      </c>
      <c r="F1932" s="1" t="n">
        <f aca="false">D1932-C1932</f>
        <v>1</v>
      </c>
      <c r="G1932" s="22" t="n">
        <v>3853.5</v>
      </c>
      <c r="H1932" s="1" t="n">
        <f aca="false">G1932*F1932</f>
        <v>3853.5</v>
      </c>
      <c r="I1932" s="13" t="s">
        <v>5285</v>
      </c>
      <c r="J1932" s="14" t="n">
        <v>3853.5</v>
      </c>
      <c r="K1932" s="1" t="n">
        <f aca="false">H1932-J1932</f>
        <v>0</v>
      </c>
      <c r="L1932" s="0"/>
    </row>
    <row r="1933" customFormat="false" ht="30.8" hidden="false" customHeight="false" outlineLevel="0" collapsed="false">
      <c r="A1933" s="1" t="s">
        <v>5286</v>
      </c>
      <c r="B1933" s="1" t="s">
        <v>5287</v>
      </c>
      <c r="C1933" s="1" t="s">
        <v>24</v>
      </c>
      <c r="D1933" s="1" t="s">
        <v>119</v>
      </c>
      <c r="E1933" s="1" t="n">
        <v>29595</v>
      </c>
      <c r="F1933" s="1" t="n">
        <f aca="false">D1933-C1933</f>
        <v>6</v>
      </c>
      <c r="G1933" s="22" t="n">
        <v>3853.5</v>
      </c>
      <c r="H1933" s="1" t="n">
        <f aca="false">G1933*F1933</f>
        <v>23121</v>
      </c>
      <c r="I1933" s="13" t="s">
        <v>5288</v>
      </c>
      <c r="J1933" s="14" t="n">
        <v>23121</v>
      </c>
      <c r="K1933" s="1" t="n">
        <f aca="false">H1933-J1933</f>
        <v>0</v>
      </c>
      <c r="L1933" s="0"/>
    </row>
    <row r="1934" customFormat="false" ht="15.9" hidden="false" customHeight="false" outlineLevel="0" collapsed="false">
      <c r="A1934" s="1" t="s">
        <v>5289</v>
      </c>
      <c r="B1934" s="1" t="s">
        <v>5290</v>
      </c>
      <c r="C1934" s="1" t="s">
        <v>35</v>
      </c>
      <c r="D1934" s="1" t="s">
        <v>133</v>
      </c>
      <c r="E1934" s="1" t="n">
        <v>27290</v>
      </c>
      <c r="F1934" s="1" t="n">
        <f aca="false">D1934-C1934</f>
        <v>4</v>
      </c>
      <c r="G1934" s="22" t="n">
        <v>5743.5</v>
      </c>
      <c r="H1934" s="1" t="n">
        <f aca="false">G1934*F1934</f>
        <v>22974</v>
      </c>
      <c r="I1934" s="13" t="s">
        <v>5291</v>
      </c>
      <c r="J1934" s="14" t="n">
        <v>22973.6</v>
      </c>
      <c r="K1934" s="1" t="n">
        <f aca="false">H1934-J1934</f>
        <v>0.400000000001455</v>
      </c>
      <c r="L1934" s="0"/>
    </row>
    <row r="1935" customFormat="false" ht="30.8" hidden="false" customHeight="false" outlineLevel="0" collapsed="false">
      <c r="A1935" s="1" t="s">
        <v>5292</v>
      </c>
      <c r="B1935" s="1" t="s">
        <v>5293</v>
      </c>
      <c r="C1935" s="1" t="s">
        <v>133</v>
      </c>
      <c r="D1935" s="1" t="s">
        <v>146</v>
      </c>
      <c r="E1935" s="1" t="n">
        <v>46733.75</v>
      </c>
      <c r="F1935" s="1" t="n">
        <f aca="false">D1935-C1935</f>
        <v>7</v>
      </c>
      <c r="G1935" s="22" t="n">
        <v>3853.5</v>
      </c>
      <c r="H1935" s="1" t="n">
        <f aca="false">G1935*F1935</f>
        <v>26974.5</v>
      </c>
      <c r="I1935" s="13" t="s">
        <v>5294</v>
      </c>
      <c r="J1935" s="14" t="n">
        <v>26974.5</v>
      </c>
      <c r="K1935" s="1" t="n">
        <f aca="false">H1935-J1935</f>
        <v>0</v>
      </c>
      <c r="L1935" s="0"/>
    </row>
    <row r="1936" customFormat="false" ht="30.8" hidden="false" customHeight="false" outlineLevel="0" collapsed="false">
      <c r="A1936" s="1" t="s">
        <v>5295</v>
      </c>
      <c r="B1936" s="1" t="s">
        <v>5296</v>
      </c>
      <c r="C1936" s="1" t="s">
        <v>146</v>
      </c>
      <c r="D1936" s="1" t="s">
        <v>58</v>
      </c>
      <c r="E1936" s="1" t="n">
        <v>9865</v>
      </c>
      <c r="F1936" s="1" t="n">
        <f aca="false">D1936-C1936</f>
        <v>2</v>
      </c>
      <c r="G1936" s="22" t="n">
        <v>3853.5</v>
      </c>
      <c r="H1936" s="1" t="n">
        <f aca="false">G1936*F1936</f>
        <v>7707</v>
      </c>
      <c r="I1936" s="13" t="s">
        <v>5297</v>
      </c>
      <c r="J1936" s="14" t="n">
        <v>7707</v>
      </c>
      <c r="K1936" s="1" t="n">
        <f aca="false">H1936-J1936</f>
        <v>0</v>
      </c>
      <c r="L1936" s="0"/>
    </row>
    <row r="1937" customFormat="false" ht="30.8" hidden="false" customHeight="false" outlineLevel="0" collapsed="false">
      <c r="A1937" s="1" t="s">
        <v>5298</v>
      </c>
      <c r="B1937" s="1" t="s">
        <v>5299</v>
      </c>
      <c r="C1937" s="1" t="s">
        <v>51</v>
      </c>
      <c r="D1937" s="1" t="s">
        <v>14</v>
      </c>
      <c r="E1937" s="1" t="n">
        <v>12865</v>
      </c>
      <c r="F1937" s="1" t="n">
        <f aca="false">D1937-C1937</f>
        <v>2</v>
      </c>
      <c r="G1937" s="22" t="n">
        <v>4693.5</v>
      </c>
      <c r="H1937" s="1" t="n">
        <f aca="false">G1937*F1937</f>
        <v>9387</v>
      </c>
      <c r="I1937" s="13" t="s">
        <v>5300</v>
      </c>
      <c r="J1937" s="14" t="n">
        <v>9387</v>
      </c>
      <c r="K1937" s="1" t="n">
        <f aca="false">H1937-J1937</f>
        <v>0</v>
      </c>
      <c r="L1937" s="0"/>
    </row>
    <row r="1938" s="12" customFormat="true" ht="29.85" hidden="false" customHeight="false" outlineLevel="0" collapsed="false">
      <c r="A1938" s="19" t="s">
        <v>5301</v>
      </c>
      <c r="B1938" s="11" t="s">
        <v>5302</v>
      </c>
      <c r="C1938" s="11" t="s">
        <v>43</v>
      </c>
      <c r="D1938" s="11" t="s">
        <v>142</v>
      </c>
      <c r="E1938" s="11" t="n">
        <v>43695</v>
      </c>
      <c r="F1938" s="11" t="n">
        <f aca="false">D1938-C1938</f>
        <v>3</v>
      </c>
      <c r="G1938" s="8" t="n">
        <f aca="false">3853.5*2</f>
        <v>7707</v>
      </c>
      <c r="H1938" s="11" t="n">
        <f aca="false">G1938*F1938</f>
        <v>23121</v>
      </c>
      <c r="I1938" s="9" t="s">
        <v>5303</v>
      </c>
      <c r="J1938" s="10" t="n">
        <v>11560.5</v>
      </c>
      <c r="K1938" s="11" t="n">
        <f aca="false">H1938-J1938-J1939</f>
        <v>0</v>
      </c>
      <c r="L1938" s="11"/>
    </row>
    <row r="1939" s="12" customFormat="true" ht="29.85" hidden="false" customHeight="false" outlineLevel="0" collapsed="false">
      <c r="A1939" s="19"/>
      <c r="B1939" s="11"/>
      <c r="C1939" s="11"/>
      <c r="D1939" s="11"/>
      <c r="E1939" s="11"/>
      <c r="F1939" s="11"/>
      <c r="G1939" s="8"/>
      <c r="H1939" s="11"/>
      <c r="I1939" s="9" t="s">
        <v>5304</v>
      </c>
      <c r="J1939" s="10" t="n">
        <v>11560.5</v>
      </c>
      <c r="K1939" s="11" t="n">
        <v>0</v>
      </c>
      <c r="L1939" s="11"/>
    </row>
    <row r="1940" customFormat="false" ht="30.8" hidden="false" customHeight="false" outlineLevel="0" collapsed="false">
      <c r="A1940" s="22" t="s">
        <v>5305</v>
      </c>
      <c r="B1940" s="22" t="s">
        <v>5306</v>
      </c>
      <c r="C1940" s="22" t="s">
        <v>58</v>
      </c>
      <c r="D1940" s="22" t="s">
        <v>59</v>
      </c>
      <c r="E1940" s="22" t="n">
        <v>9865</v>
      </c>
      <c r="F1940" s="22" t="n">
        <f aca="false">D1940-C1940</f>
        <v>2</v>
      </c>
      <c r="G1940" s="22" t="n">
        <v>3853.5</v>
      </c>
      <c r="H1940" s="22" t="n">
        <f aca="false">G1940*F1940</f>
        <v>7707</v>
      </c>
      <c r="I1940" s="13" t="s">
        <v>5307</v>
      </c>
      <c r="J1940" s="14" t="n">
        <v>7707</v>
      </c>
      <c r="K1940" s="1" t="n">
        <f aca="false">H1940-J1940</f>
        <v>0</v>
      </c>
      <c r="L1940" s="0"/>
    </row>
    <row r="1941" customFormat="false" ht="30.8" hidden="false" customHeight="false" outlineLevel="0" collapsed="false">
      <c r="A1941" s="1" t="s">
        <v>5308</v>
      </c>
      <c r="B1941" s="1" t="s">
        <v>5309</v>
      </c>
      <c r="C1941" s="1" t="s">
        <v>142</v>
      </c>
      <c r="D1941" s="1" t="s">
        <v>75</v>
      </c>
      <c r="E1941" s="1" t="n">
        <v>24662.5</v>
      </c>
      <c r="F1941" s="1" t="n">
        <f aca="false">D1941-C1941</f>
        <v>5</v>
      </c>
      <c r="G1941" s="22" t="n">
        <v>3853.5</v>
      </c>
      <c r="H1941" s="1" t="n">
        <f aca="false">G1941*F1941</f>
        <v>19267.5</v>
      </c>
      <c r="I1941" s="13" t="s">
        <v>5310</v>
      </c>
      <c r="J1941" s="14" t="n">
        <v>19267.5</v>
      </c>
      <c r="K1941" s="1" t="n">
        <f aca="false">H1941-J1941</f>
        <v>0</v>
      </c>
      <c r="L1941" s="0"/>
    </row>
    <row r="1942" customFormat="false" ht="30.8" hidden="false" customHeight="false" outlineLevel="0" collapsed="false">
      <c r="A1942" s="22" t="s">
        <v>5311</v>
      </c>
      <c r="B1942" s="22" t="s">
        <v>5312</v>
      </c>
      <c r="C1942" s="22" t="s">
        <v>13</v>
      </c>
      <c r="D1942" s="22" t="s">
        <v>133</v>
      </c>
      <c r="E1942" s="22" t="n">
        <v>9865</v>
      </c>
      <c r="F1942" s="22" t="n">
        <f aca="false">D1942-C1942</f>
        <v>2</v>
      </c>
      <c r="G1942" s="22" t="n">
        <v>3853.5</v>
      </c>
      <c r="H1942" s="22" t="n">
        <f aca="false">G1942*F1942</f>
        <v>7707</v>
      </c>
      <c r="I1942" s="13" t="s">
        <v>5313</v>
      </c>
      <c r="J1942" s="14" t="n">
        <v>7707</v>
      </c>
      <c r="K1942" s="1" t="n">
        <f aca="false">H1942-J1942</f>
        <v>0</v>
      </c>
      <c r="L1942" s="0"/>
    </row>
    <row r="1943" customFormat="false" ht="30.8" hidden="false" customHeight="false" outlineLevel="0" collapsed="false">
      <c r="A1943" s="1" t="s">
        <v>5314</v>
      </c>
      <c r="B1943" s="1" t="s">
        <v>5312</v>
      </c>
      <c r="C1943" s="1" t="s">
        <v>133</v>
      </c>
      <c r="D1943" s="1" t="s">
        <v>51</v>
      </c>
      <c r="E1943" s="1" t="n">
        <v>9865</v>
      </c>
      <c r="F1943" s="1" t="n">
        <f aca="false">D1943-C1943</f>
        <v>2</v>
      </c>
      <c r="G1943" s="22" t="n">
        <v>3853.5</v>
      </c>
      <c r="H1943" s="1" t="n">
        <f aca="false">G1943*F1943</f>
        <v>7707</v>
      </c>
      <c r="I1943" s="13" t="s">
        <v>5315</v>
      </c>
      <c r="J1943" s="14" t="n">
        <v>7707</v>
      </c>
      <c r="K1943" s="1" t="n">
        <f aca="false">H1943-J1943</f>
        <v>0</v>
      </c>
      <c r="L1943" s="0"/>
    </row>
    <row r="1944" customFormat="false" ht="30.8" hidden="false" customHeight="false" outlineLevel="0" collapsed="false">
      <c r="A1944" s="1" t="s">
        <v>5316</v>
      </c>
      <c r="B1944" s="1" t="s">
        <v>5317</v>
      </c>
      <c r="C1944" s="1" t="s">
        <v>82</v>
      </c>
      <c r="D1944" s="1" t="s">
        <v>119</v>
      </c>
      <c r="E1944" s="1" t="n">
        <v>9315</v>
      </c>
      <c r="F1944" s="1" t="n">
        <f aca="false">D1944-C1944</f>
        <v>2</v>
      </c>
      <c r="G1944" s="22" t="n">
        <v>3853.5</v>
      </c>
      <c r="H1944" s="1" t="n">
        <f aca="false">G1944*F1944</f>
        <v>7707</v>
      </c>
      <c r="I1944" s="13" t="s">
        <v>5318</v>
      </c>
      <c r="J1944" s="14" t="n">
        <v>7707</v>
      </c>
      <c r="K1944" s="1" t="n">
        <f aca="false">H1944-J1944</f>
        <v>0</v>
      </c>
      <c r="L1944" s="0"/>
    </row>
    <row r="1945" customFormat="false" ht="15.9" hidden="false" customHeight="false" outlineLevel="0" collapsed="false">
      <c r="A1945" s="1" t="s">
        <v>5319</v>
      </c>
      <c r="B1945" s="1" t="s">
        <v>5320</v>
      </c>
      <c r="C1945" s="1" t="s">
        <v>47</v>
      </c>
      <c r="D1945" s="1" t="s">
        <v>29</v>
      </c>
      <c r="E1945" s="1" t="n">
        <v>12215</v>
      </c>
      <c r="F1945" s="1" t="n">
        <f aca="false">D1945-C1945</f>
        <v>2</v>
      </c>
      <c r="G1945" s="22" t="n">
        <v>3853.5</v>
      </c>
      <c r="H1945" s="1" t="n">
        <f aca="false">G1945*F1945</f>
        <v>7707</v>
      </c>
      <c r="I1945" s="13" t="s">
        <v>5321</v>
      </c>
      <c r="J1945" s="14" t="n">
        <v>7707</v>
      </c>
      <c r="K1945" s="1" t="n">
        <f aca="false">H1945-J1945</f>
        <v>0</v>
      </c>
      <c r="L1945" s="0"/>
    </row>
    <row r="1946" customFormat="false" ht="30.8" hidden="false" customHeight="false" outlineLevel="0" collapsed="false">
      <c r="A1946" s="1" t="s">
        <v>5322</v>
      </c>
      <c r="B1946" s="1" t="s">
        <v>5323</v>
      </c>
      <c r="C1946" s="1" t="s">
        <v>47</v>
      </c>
      <c r="D1946" s="1" t="s">
        <v>34</v>
      </c>
      <c r="E1946" s="1" t="n">
        <v>57015</v>
      </c>
      <c r="F1946" s="1" t="n">
        <f aca="false">D1946-C1946</f>
        <v>7</v>
      </c>
      <c r="G1946" s="22" t="n">
        <v>3853.5</v>
      </c>
      <c r="H1946" s="1" t="n">
        <f aca="false">G1946*F1946</f>
        <v>26974.5</v>
      </c>
      <c r="I1946" s="13" t="s">
        <v>5324</v>
      </c>
      <c r="J1946" s="14" t="n">
        <v>26974.5</v>
      </c>
      <c r="K1946" s="1" t="n">
        <f aca="false">H1946-J1946</f>
        <v>0</v>
      </c>
      <c r="L1946" s="0"/>
    </row>
    <row r="1947" s="18" customFormat="true" ht="29.85" hidden="false" customHeight="false" outlineLevel="0" collapsed="false">
      <c r="A1947" s="15" t="s">
        <v>5325</v>
      </c>
      <c r="B1947" s="15" t="s">
        <v>5326</v>
      </c>
      <c r="C1947" s="15" t="s">
        <v>43</v>
      </c>
      <c r="D1947" s="15" t="s">
        <v>74</v>
      </c>
      <c r="E1947" s="15" t="n">
        <v>47775</v>
      </c>
      <c r="F1947" s="15" t="n">
        <f aca="false">D1947-C1947</f>
        <v>6</v>
      </c>
      <c r="G1947" s="15" t="n">
        <v>3670</v>
      </c>
      <c r="H1947" s="15" t="n">
        <f aca="false">G1947*F1947</f>
        <v>22020</v>
      </c>
      <c r="I1947" s="16" t="s">
        <v>5327</v>
      </c>
      <c r="J1947" s="17" t="n">
        <v>22020</v>
      </c>
      <c r="K1947" s="15" t="n">
        <f aca="false">H1947-J1947</f>
        <v>0</v>
      </c>
    </row>
    <row r="1948" s="12" customFormat="true" ht="29.85" hidden="false" customHeight="false" outlineLevel="0" collapsed="false">
      <c r="A1948" s="19" t="s">
        <v>5328</v>
      </c>
      <c r="B1948" s="11" t="s">
        <v>5329</v>
      </c>
      <c r="C1948" s="11" t="s">
        <v>150</v>
      </c>
      <c r="D1948" s="11" t="s">
        <v>58</v>
      </c>
      <c r="E1948" s="11" t="n">
        <v>9700</v>
      </c>
      <c r="F1948" s="11" t="n">
        <f aca="false">D1948-C1948</f>
        <v>1</v>
      </c>
      <c r="G1948" s="8" t="n">
        <f aca="false">3853.5*2</f>
        <v>7707</v>
      </c>
      <c r="H1948" s="11" t="n">
        <f aca="false">G1948*F1948</f>
        <v>7707</v>
      </c>
      <c r="I1948" s="9" t="s">
        <v>5330</v>
      </c>
      <c r="J1948" s="10" t="n">
        <v>3853.5</v>
      </c>
      <c r="K1948" s="11" t="n">
        <f aca="false">H1948-J1948-J1949</f>
        <v>0</v>
      </c>
      <c r="L1948" s="11"/>
    </row>
    <row r="1949" s="12" customFormat="true" ht="29.85" hidden="false" customHeight="false" outlineLevel="0" collapsed="false">
      <c r="A1949" s="19"/>
      <c r="B1949" s="11"/>
      <c r="C1949" s="11"/>
      <c r="D1949" s="11"/>
      <c r="E1949" s="11"/>
      <c r="F1949" s="11"/>
      <c r="G1949" s="8"/>
      <c r="H1949" s="11"/>
      <c r="I1949" s="9" t="s">
        <v>5331</v>
      </c>
      <c r="J1949" s="10" t="n">
        <v>3853.5</v>
      </c>
      <c r="K1949" s="11" t="n">
        <v>0</v>
      </c>
      <c r="L1949" s="11"/>
    </row>
    <row r="1950" s="12" customFormat="true" ht="29.85" hidden="false" customHeight="false" outlineLevel="0" collapsed="false">
      <c r="A1950" s="19" t="s">
        <v>5332</v>
      </c>
      <c r="B1950" s="11" t="s">
        <v>5333</v>
      </c>
      <c r="C1950" s="11" t="s">
        <v>142</v>
      </c>
      <c r="D1950" s="11" t="s">
        <v>63</v>
      </c>
      <c r="E1950" s="11" t="n">
        <v>19730</v>
      </c>
      <c r="F1950" s="11" t="n">
        <f aca="false">D1950-C1950</f>
        <v>2</v>
      </c>
      <c r="G1950" s="8" t="n">
        <f aca="false">3853.5*2</f>
        <v>7707</v>
      </c>
      <c r="H1950" s="11" t="n">
        <f aca="false">G1950*F1950</f>
        <v>15414</v>
      </c>
      <c r="I1950" s="9" t="s">
        <v>5334</v>
      </c>
      <c r="J1950" s="10" t="n">
        <v>7707</v>
      </c>
      <c r="K1950" s="11" t="n">
        <f aca="false">H1950-J1950-J1951</f>
        <v>0</v>
      </c>
      <c r="L1950" s="11"/>
    </row>
    <row r="1951" customFormat="false" ht="29.85" hidden="false" customHeight="false" outlineLevel="0" collapsed="false">
      <c r="A1951" s="19"/>
      <c r="B1951" s="11"/>
      <c r="C1951" s="11"/>
      <c r="D1951" s="11"/>
      <c r="E1951" s="11"/>
      <c r="F1951" s="11"/>
      <c r="G1951" s="8"/>
      <c r="H1951" s="11"/>
      <c r="I1951" s="20" t="s">
        <v>5335</v>
      </c>
      <c r="J1951" s="21" t="n">
        <v>7707</v>
      </c>
      <c r="K1951" s="11" t="n">
        <v>0</v>
      </c>
      <c r="L1951" s="11"/>
    </row>
    <row r="1952" s="18" customFormat="true" ht="29.85" hidden="false" customHeight="false" outlineLevel="0" collapsed="false">
      <c r="A1952" s="15" t="s">
        <v>5336</v>
      </c>
      <c r="B1952" s="15" t="s">
        <v>5337</v>
      </c>
      <c r="C1952" s="15" t="s">
        <v>74</v>
      </c>
      <c r="D1952" s="15" t="s">
        <v>34</v>
      </c>
      <c r="E1952" s="15" t="n">
        <v>19481.25</v>
      </c>
      <c r="F1952" s="15" t="n">
        <f aca="false">D1952-C1952</f>
        <v>3</v>
      </c>
      <c r="G1952" s="15" t="n">
        <v>3670</v>
      </c>
      <c r="H1952" s="15" t="n">
        <f aca="false">G1952*F1952</f>
        <v>11010</v>
      </c>
      <c r="I1952" s="16" t="s">
        <v>5338</v>
      </c>
      <c r="J1952" s="17" t="n">
        <v>11010</v>
      </c>
      <c r="K1952" s="15" t="n">
        <f aca="false">H1952-J1952</f>
        <v>0</v>
      </c>
    </row>
    <row r="1953" customFormat="false" ht="30.8" hidden="false" customHeight="false" outlineLevel="0" collapsed="false">
      <c r="A1953" s="1" t="s">
        <v>5339</v>
      </c>
      <c r="B1953" s="1" t="s">
        <v>5340</v>
      </c>
      <c r="C1953" s="1" t="s">
        <v>146</v>
      </c>
      <c r="D1953" s="1" t="s">
        <v>58</v>
      </c>
      <c r="E1953" s="1" t="n">
        <v>9865</v>
      </c>
      <c r="F1953" s="1" t="n">
        <f aca="false">D1953-C1953</f>
        <v>2</v>
      </c>
      <c r="G1953" s="22" t="n">
        <v>3853.5</v>
      </c>
      <c r="H1953" s="1" t="n">
        <f aca="false">G1953*F1953</f>
        <v>7707</v>
      </c>
      <c r="I1953" s="13" t="s">
        <v>5341</v>
      </c>
      <c r="J1953" s="14" t="n">
        <v>7707</v>
      </c>
      <c r="K1953" s="1" t="n">
        <f aca="false">H1953-J1953</f>
        <v>0</v>
      </c>
      <c r="L1953" s="0"/>
    </row>
    <row r="1954" customFormat="false" ht="15.9" hidden="false" customHeight="false" outlineLevel="0" collapsed="false">
      <c r="A1954" s="22" t="s">
        <v>5342</v>
      </c>
      <c r="B1954" s="22" t="s">
        <v>5343</v>
      </c>
      <c r="C1954" s="22" t="s">
        <v>63</v>
      </c>
      <c r="D1954" s="22" t="s">
        <v>24</v>
      </c>
      <c r="E1954" s="22" t="n">
        <v>10415</v>
      </c>
      <c r="F1954" s="22" t="n">
        <f aca="false">D1954-C1954</f>
        <v>2</v>
      </c>
      <c r="G1954" s="22" t="n">
        <v>3853.5</v>
      </c>
      <c r="H1954" s="22" t="n">
        <f aca="false">G1954*F1954</f>
        <v>7707</v>
      </c>
      <c r="I1954" s="13" t="s">
        <v>5344</v>
      </c>
      <c r="J1954" s="14" t="n">
        <v>7707</v>
      </c>
      <c r="K1954" s="1" t="n">
        <f aca="false">H1954-J1954</f>
        <v>0</v>
      </c>
      <c r="L1954" s="0"/>
    </row>
    <row r="1955" customFormat="false" ht="30.8" hidden="false" customHeight="false" outlineLevel="0" collapsed="false">
      <c r="A1955" s="1" t="s">
        <v>5345</v>
      </c>
      <c r="B1955" s="1" t="s">
        <v>5346</v>
      </c>
      <c r="C1955" s="1" t="s">
        <v>75</v>
      </c>
      <c r="D1955" s="1" t="s">
        <v>19</v>
      </c>
      <c r="E1955" s="1" t="n">
        <v>9865</v>
      </c>
      <c r="F1955" s="1" t="n">
        <f aca="false">D1955-C1955</f>
        <v>2</v>
      </c>
      <c r="G1955" s="22" t="n">
        <v>3853.5</v>
      </c>
      <c r="H1955" s="1" t="n">
        <f aca="false">G1955*F1955</f>
        <v>7707</v>
      </c>
      <c r="I1955" s="13" t="s">
        <v>5347</v>
      </c>
      <c r="J1955" s="14" t="n">
        <v>7707</v>
      </c>
      <c r="K1955" s="1" t="n">
        <f aca="false">H1955-J1955</f>
        <v>0</v>
      </c>
      <c r="L1955" s="0"/>
    </row>
    <row r="1956" customFormat="false" ht="30.8" hidden="false" customHeight="false" outlineLevel="0" collapsed="false">
      <c r="A1956" s="1" t="s">
        <v>5348</v>
      </c>
      <c r="B1956" s="1" t="s">
        <v>5349</v>
      </c>
      <c r="C1956" s="1" t="s">
        <v>39</v>
      </c>
      <c r="D1956" s="1" t="s">
        <v>20</v>
      </c>
      <c r="E1956" s="1" t="n">
        <v>48860</v>
      </c>
      <c r="F1956" s="1" t="n">
        <f aca="false">D1956-C1956</f>
        <v>8</v>
      </c>
      <c r="G1956" s="22" t="n">
        <v>3853.5</v>
      </c>
      <c r="H1956" s="1" t="n">
        <f aca="false">G1956*F1956</f>
        <v>30828</v>
      </c>
      <c r="I1956" s="13" t="s">
        <v>5350</v>
      </c>
      <c r="J1956" s="14" t="n">
        <v>30828</v>
      </c>
      <c r="K1956" s="1" t="n">
        <f aca="false">H1956-J1956</f>
        <v>0</v>
      </c>
      <c r="L1956" s="0"/>
    </row>
    <row r="1957" customFormat="false" ht="30.8" hidden="false" customHeight="false" outlineLevel="0" collapsed="false">
      <c r="A1957" s="1" t="s">
        <v>5351</v>
      </c>
      <c r="B1957" s="1" t="s">
        <v>5352</v>
      </c>
      <c r="C1957" s="1" t="s">
        <v>119</v>
      </c>
      <c r="D1957" s="1" t="s">
        <v>86</v>
      </c>
      <c r="E1957" s="1" t="n">
        <v>30537.5</v>
      </c>
      <c r="F1957" s="1" t="n">
        <f aca="false">D1957-C1957</f>
        <v>5</v>
      </c>
      <c r="G1957" s="22" t="n">
        <v>3853.5</v>
      </c>
      <c r="H1957" s="1" t="n">
        <f aca="false">G1957*F1957</f>
        <v>19267.5</v>
      </c>
      <c r="I1957" s="13" t="s">
        <v>5353</v>
      </c>
      <c r="J1957" s="14" t="n">
        <v>19267.5</v>
      </c>
      <c r="K1957" s="1" t="n">
        <f aca="false">H1957-J1957</f>
        <v>0</v>
      </c>
      <c r="L1957" s="0"/>
    </row>
    <row r="1958" customFormat="false" ht="30.8" hidden="false" customHeight="false" outlineLevel="0" collapsed="false">
      <c r="A1958" s="1" t="s">
        <v>5354</v>
      </c>
      <c r="B1958" s="1" t="s">
        <v>5355</v>
      </c>
      <c r="C1958" s="1" t="s">
        <v>119</v>
      </c>
      <c r="D1958" s="1" t="s">
        <v>20</v>
      </c>
      <c r="E1958" s="1" t="n">
        <v>75941.25</v>
      </c>
      <c r="F1958" s="1" t="n">
        <f aca="false">D1958-C1958</f>
        <v>11</v>
      </c>
      <c r="G1958" s="22" t="n">
        <v>3853.5</v>
      </c>
      <c r="H1958" s="1" t="n">
        <f aca="false">G1958*F1958</f>
        <v>42388.5</v>
      </c>
      <c r="I1958" s="13" t="s">
        <v>5356</v>
      </c>
      <c r="J1958" s="14" t="n">
        <v>42388.5</v>
      </c>
      <c r="K1958" s="1" t="n">
        <f aca="false">H1958-J1958</f>
        <v>0</v>
      </c>
      <c r="L1958" s="0"/>
    </row>
    <row r="1959" customFormat="false" ht="15.9" hidden="false" customHeight="false" outlineLevel="0" collapsed="false">
      <c r="A1959" s="1" t="s">
        <v>5357</v>
      </c>
      <c r="B1959" s="1" t="s">
        <v>5358</v>
      </c>
      <c r="C1959" s="1" t="s">
        <v>14</v>
      </c>
      <c r="D1959" s="1" t="s">
        <v>20</v>
      </c>
      <c r="E1959" s="1" t="n">
        <v>4932.5</v>
      </c>
      <c r="F1959" s="1" t="n">
        <f aca="false">D1959-C1959</f>
        <v>1</v>
      </c>
      <c r="G1959" s="22" t="n">
        <v>3853.5</v>
      </c>
      <c r="H1959" s="1" t="n">
        <f aca="false">G1959*F1959</f>
        <v>3853.5</v>
      </c>
      <c r="I1959" s="13" t="s">
        <v>5359</v>
      </c>
      <c r="J1959" s="14" t="n">
        <v>3853.5</v>
      </c>
      <c r="K1959" s="1" t="n">
        <f aca="false">H1959-J1959</f>
        <v>0</v>
      </c>
      <c r="L1959" s="0"/>
    </row>
    <row r="1960" customFormat="false" ht="15.9" hidden="false" customHeight="false" outlineLevel="0" collapsed="false">
      <c r="A1960" s="1" t="s">
        <v>5360</v>
      </c>
      <c r="B1960" s="1" t="s">
        <v>5361</v>
      </c>
      <c r="C1960" s="1" t="s">
        <v>82</v>
      </c>
      <c r="D1960" s="1" t="s">
        <v>207</v>
      </c>
      <c r="E1960" s="1" t="n">
        <v>73305</v>
      </c>
      <c r="F1960" s="1" t="n">
        <f aca="false">D1960-C1960</f>
        <v>9</v>
      </c>
      <c r="G1960" s="22" t="n">
        <v>3853.5</v>
      </c>
      <c r="H1960" s="1" t="n">
        <f aca="false">G1960*F1960</f>
        <v>34681.5</v>
      </c>
      <c r="I1960" s="13" t="s">
        <v>5362</v>
      </c>
      <c r="J1960" s="14" t="n">
        <v>34681.5</v>
      </c>
      <c r="K1960" s="1" t="n">
        <f aca="false">H1960-J1960</f>
        <v>0</v>
      </c>
      <c r="L1960" s="0"/>
    </row>
    <row r="1961" customFormat="false" ht="15.9" hidden="false" customHeight="false" outlineLevel="0" collapsed="false">
      <c r="A1961" s="1" t="s">
        <v>5363</v>
      </c>
      <c r="B1961" s="1" t="s">
        <v>5364</v>
      </c>
      <c r="C1961" s="1" t="s">
        <v>82</v>
      </c>
      <c r="D1961" s="1" t="s">
        <v>207</v>
      </c>
      <c r="E1961" s="1" t="n">
        <v>73102.5</v>
      </c>
      <c r="F1961" s="1" t="n">
        <f aca="false">D1961-C1961</f>
        <v>9</v>
      </c>
      <c r="G1961" s="22" t="n">
        <v>4693.5</v>
      </c>
      <c r="H1961" s="1" t="n">
        <f aca="false">G1961*F1961</f>
        <v>42241.5</v>
      </c>
      <c r="I1961" s="13" t="s">
        <v>5365</v>
      </c>
      <c r="J1961" s="14" t="n">
        <v>42241.5</v>
      </c>
      <c r="K1961" s="1" t="n">
        <f aca="false">H1961-J1961</f>
        <v>0</v>
      </c>
      <c r="L1961" s="0"/>
    </row>
    <row r="1962" s="12" customFormat="true" ht="29.85" hidden="false" customHeight="false" outlineLevel="0" collapsed="false">
      <c r="A1962" s="19" t="s">
        <v>5366</v>
      </c>
      <c r="B1962" s="11" t="s">
        <v>5367</v>
      </c>
      <c r="C1962" s="11" t="s">
        <v>67</v>
      </c>
      <c r="D1962" s="11" t="s">
        <v>39</v>
      </c>
      <c r="E1962" s="11" t="n">
        <v>19730</v>
      </c>
      <c r="F1962" s="11" t="n">
        <f aca="false">D1962-C1962</f>
        <v>2</v>
      </c>
      <c r="G1962" s="8" t="n">
        <f aca="false">3853.5*2</f>
        <v>7707</v>
      </c>
      <c r="H1962" s="11" t="n">
        <f aca="false">G1962*F1962</f>
        <v>15414</v>
      </c>
      <c r="I1962" s="9" t="s">
        <v>5368</v>
      </c>
      <c r="J1962" s="10" t="n">
        <v>7707</v>
      </c>
      <c r="K1962" s="11" t="n">
        <f aca="false">H1962-J1962-J1963</f>
        <v>0</v>
      </c>
      <c r="L1962" s="11"/>
    </row>
    <row r="1963" s="12" customFormat="true" ht="29.85" hidden="false" customHeight="false" outlineLevel="0" collapsed="false">
      <c r="A1963" s="19"/>
      <c r="B1963" s="11"/>
      <c r="C1963" s="11"/>
      <c r="D1963" s="11"/>
      <c r="E1963" s="11"/>
      <c r="F1963" s="11"/>
      <c r="G1963" s="8"/>
      <c r="H1963" s="11"/>
      <c r="I1963" s="9" t="s">
        <v>5369</v>
      </c>
      <c r="J1963" s="10" t="n">
        <v>7707</v>
      </c>
      <c r="K1963" s="11" t="n">
        <v>0</v>
      </c>
      <c r="L1963" s="11"/>
    </row>
    <row r="1964" s="43" customFormat="true" ht="29.85" hidden="false" customHeight="false" outlineLevel="0" collapsed="false">
      <c r="A1964" s="41" t="s">
        <v>5370</v>
      </c>
      <c r="B1964" s="42" t="s">
        <v>5371</v>
      </c>
      <c r="C1964" s="42" t="s">
        <v>166</v>
      </c>
      <c r="D1964" s="42" t="s">
        <v>142</v>
      </c>
      <c r="E1964" s="42" t="n">
        <v>18860.5</v>
      </c>
      <c r="F1964" s="42" t="n">
        <v>3</v>
      </c>
      <c r="G1964" s="42" t="n">
        <v>3853.5</v>
      </c>
      <c r="H1964" s="42" t="n">
        <f aca="false">G1964*F1964</f>
        <v>11560.5</v>
      </c>
      <c r="I1964" s="20" t="s">
        <v>5372</v>
      </c>
      <c r="J1964" s="21" t="n">
        <v>11560.5</v>
      </c>
      <c r="K1964" s="42" t="n">
        <f aca="false">H1964+H1965-J1964-J1965</f>
        <v>0</v>
      </c>
      <c r="L1964" s="42"/>
      <c r="AMI1964" s="12"/>
      <c r="AMJ1964" s="12"/>
    </row>
    <row r="1965" s="12" customFormat="true" ht="29.85" hidden="false" customHeight="false" outlineLevel="0" collapsed="false">
      <c r="A1965" s="41"/>
      <c r="B1965" s="11"/>
      <c r="C1965" s="11"/>
      <c r="D1965" s="11"/>
      <c r="E1965" s="11"/>
      <c r="F1965" s="42" t="n">
        <v>1</v>
      </c>
      <c r="G1965" s="42" t="n">
        <v>5000</v>
      </c>
      <c r="H1965" s="42" t="n">
        <f aca="false">G1965*F1965</f>
        <v>5000</v>
      </c>
      <c r="I1965" s="20" t="s">
        <v>5373</v>
      </c>
      <c r="J1965" s="21" t="n">
        <v>5000</v>
      </c>
      <c r="K1965" s="11" t="n">
        <v>0</v>
      </c>
      <c r="L1965" s="42"/>
    </row>
    <row r="1966" customFormat="false" ht="15.9" hidden="false" customHeight="false" outlineLevel="0" collapsed="false">
      <c r="A1966" s="1" t="s">
        <v>5374</v>
      </c>
      <c r="B1966" s="1" t="s">
        <v>5375</v>
      </c>
      <c r="C1966" s="1" t="s">
        <v>43</v>
      </c>
      <c r="D1966" s="1" t="s">
        <v>142</v>
      </c>
      <c r="E1966" s="1" t="n">
        <v>15952.5</v>
      </c>
      <c r="F1966" s="1" t="n">
        <f aca="false">D1966-C1966</f>
        <v>3</v>
      </c>
      <c r="G1966" s="22" t="n">
        <v>3853.5</v>
      </c>
      <c r="H1966" s="1" t="n">
        <f aca="false">G1966*F1966</f>
        <v>11560.5</v>
      </c>
      <c r="I1966" s="13" t="s">
        <v>5376</v>
      </c>
      <c r="J1966" s="14" t="n">
        <v>11560.5</v>
      </c>
      <c r="K1966" s="1" t="n">
        <f aca="false">H1966-J1966</f>
        <v>0</v>
      </c>
      <c r="L1966" s="0"/>
    </row>
    <row r="1967" customFormat="false" ht="30.8" hidden="false" customHeight="false" outlineLevel="0" collapsed="false">
      <c r="A1967" s="1" t="s">
        <v>5377</v>
      </c>
      <c r="B1967" s="1" t="s">
        <v>5378</v>
      </c>
      <c r="C1967" s="1" t="s">
        <v>74</v>
      </c>
      <c r="D1967" s="1" t="s">
        <v>75</v>
      </c>
      <c r="E1967" s="1" t="n">
        <v>13895</v>
      </c>
      <c r="F1967" s="1" t="n">
        <f aca="false">D1967-C1967</f>
        <v>2</v>
      </c>
      <c r="G1967" s="22" t="n">
        <v>4693.5</v>
      </c>
      <c r="H1967" s="1" t="n">
        <f aca="false">G1967*F1967</f>
        <v>9387</v>
      </c>
      <c r="I1967" s="13" t="s">
        <v>5379</v>
      </c>
      <c r="J1967" s="14" t="n">
        <v>9387</v>
      </c>
      <c r="K1967" s="1" t="n">
        <f aca="false">H1967-J1967</f>
        <v>0</v>
      </c>
      <c r="L1967" s="0"/>
    </row>
    <row r="1968" s="18" customFormat="true" ht="29.85" hidden="false" customHeight="false" outlineLevel="0" collapsed="false">
      <c r="A1968" s="15" t="s">
        <v>5380</v>
      </c>
      <c r="B1968" s="15" t="s">
        <v>5381</v>
      </c>
      <c r="C1968" s="15" t="s">
        <v>43</v>
      </c>
      <c r="D1968" s="15" t="s">
        <v>29</v>
      </c>
      <c r="E1968" s="15" t="n">
        <v>26885</v>
      </c>
      <c r="F1968" s="15" t="n">
        <f aca="false">D1968-C1968</f>
        <v>4</v>
      </c>
      <c r="G1968" s="15" t="n">
        <v>3670</v>
      </c>
      <c r="H1968" s="15" t="n">
        <f aca="false">G1968*F1968</f>
        <v>14680</v>
      </c>
      <c r="I1968" s="16" t="s">
        <v>5382</v>
      </c>
      <c r="J1968" s="17" t="n">
        <v>14680</v>
      </c>
      <c r="K1968" s="15" t="n">
        <f aca="false">H1968-J1968</f>
        <v>0</v>
      </c>
    </row>
    <row r="1969" customFormat="false" ht="30.8" hidden="false" customHeight="false" outlineLevel="0" collapsed="false">
      <c r="A1969" s="1" t="s">
        <v>5383</v>
      </c>
      <c r="B1969" s="1" t="s">
        <v>5384</v>
      </c>
      <c r="C1969" s="1" t="s">
        <v>75</v>
      </c>
      <c r="D1969" s="1" t="s">
        <v>19</v>
      </c>
      <c r="E1969" s="1" t="n">
        <v>9865</v>
      </c>
      <c r="F1969" s="1" t="n">
        <f aca="false">D1969-C1969</f>
        <v>2</v>
      </c>
      <c r="G1969" s="22" t="n">
        <v>3853.5</v>
      </c>
      <c r="H1969" s="1" t="n">
        <f aca="false">G1969*F1969</f>
        <v>7707</v>
      </c>
      <c r="I1969" s="13" t="s">
        <v>5385</v>
      </c>
      <c r="J1969" s="14" t="n">
        <v>7707</v>
      </c>
      <c r="K1969" s="1" t="n">
        <f aca="false">H1969-J1969</f>
        <v>0</v>
      </c>
      <c r="L1969" s="0"/>
    </row>
    <row r="1970" customFormat="false" ht="30.8" hidden="false" customHeight="false" outlineLevel="0" collapsed="false">
      <c r="A1970" s="1" t="s">
        <v>5386</v>
      </c>
      <c r="B1970" s="1" t="s">
        <v>5387</v>
      </c>
      <c r="C1970" s="1" t="s">
        <v>20</v>
      </c>
      <c r="D1970" s="1" t="s">
        <v>150</v>
      </c>
      <c r="E1970" s="1" t="n">
        <v>14797.5</v>
      </c>
      <c r="F1970" s="1" t="n">
        <f aca="false">D1970-C1970</f>
        <v>3</v>
      </c>
      <c r="G1970" s="22" t="n">
        <v>3853.5</v>
      </c>
      <c r="H1970" s="1" t="n">
        <f aca="false">G1970*F1970</f>
        <v>11560.5</v>
      </c>
      <c r="I1970" s="13" t="s">
        <v>5388</v>
      </c>
      <c r="J1970" s="14" t="n">
        <v>11560.5</v>
      </c>
      <c r="K1970" s="1" t="n">
        <f aca="false">H1970-J1970</f>
        <v>0</v>
      </c>
      <c r="L1970" s="0"/>
    </row>
    <row r="1971" customFormat="false" ht="30.8" hidden="false" customHeight="false" outlineLevel="0" collapsed="false">
      <c r="A1971" s="1" t="s">
        <v>5389</v>
      </c>
      <c r="B1971" s="1" t="s">
        <v>5390</v>
      </c>
      <c r="C1971" s="1" t="s">
        <v>19</v>
      </c>
      <c r="D1971" s="1" t="s">
        <v>39</v>
      </c>
      <c r="E1971" s="1" t="n">
        <v>59085</v>
      </c>
      <c r="F1971" s="1" t="n">
        <f aca="false">D1971-C1971</f>
        <v>6</v>
      </c>
      <c r="G1971" s="22" t="n">
        <v>4693.5</v>
      </c>
      <c r="H1971" s="1" t="n">
        <f aca="false">G1971*F1971</f>
        <v>28161</v>
      </c>
      <c r="I1971" s="13" t="s">
        <v>5391</v>
      </c>
      <c r="J1971" s="14" t="n">
        <v>28161</v>
      </c>
      <c r="K1971" s="1" t="n">
        <f aca="false">H1971-J1971</f>
        <v>0</v>
      </c>
      <c r="L1971" s="0"/>
    </row>
    <row r="1972" customFormat="false" ht="15.9" hidden="false" customHeight="false" outlineLevel="0" collapsed="false">
      <c r="A1972" s="1" t="s">
        <v>5392</v>
      </c>
      <c r="B1972" s="1" t="s">
        <v>5393</v>
      </c>
      <c r="C1972" s="1" t="s">
        <v>43</v>
      </c>
      <c r="D1972" s="1" t="s">
        <v>142</v>
      </c>
      <c r="E1972" s="1" t="n">
        <v>15622.5</v>
      </c>
      <c r="F1972" s="1" t="n">
        <f aca="false">D1972-C1972</f>
        <v>3</v>
      </c>
      <c r="G1972" s="22" t="n">
        <v>3853.5</v>
      </c>
      <c r="H1972" s="1" t="n">
        <f aca="false">G1972*F1972</f>
        <v>11560.5</v>
      </c>
      <c r="I1972" s="13" t="s">
        <v>5394</v>
      </c>
      <c r="J1972" s="14" t="n">
        <v>11560.5</v>
      </c>
      <c r="K1972" s="1" t="n">
        <f aca="false">H1972-J1972</f>
        <v>0</v>
      </c>
      <c r="L1972" s="0"/>
    </row>
    <row r="1973" customFormat="false" ht="30.8" hidden="false" customHeight="false" outlineLevel="0" collapsed="false">
      <c r="A1973" s="1" t="s">
        <v>5395</v>
      </c>
      <c r="B1973" s="1" t="s">
        <v>5396</v>
      </c>
      <c r="C1973" s="1" t="s">
        <v>43</v>
      </c>
      <c r="D1973" s="1" t="s">
        <v>29</v>
      </c>
      <c r="E1973" s="1" t="n">
        <v>28980</v>
      </c>
      <c r="F1973" s="1" t="n">
        <f aca="false">D1973-C1973</f>
        <v>4</v>
      </c>
      <c r="G1973" s="22" t="n">
        <v>3853.5</v>
      </c>
      <c r="H1973" s="1" t="n">
        <f aca="false">G1973*F1973</f>
        <v>15414</v>
      </c>
      <c r="I1973" s="13" t="s">
        <v>5397</v>
      </c>
      <c r="J1973" s="14" t="n">
        <v>15414</v>
      </c>
      <c r="K1973" s="1" t="n">
        <f aca="false">H1973-J1973</f>
        <v>0</v>
      </c>
      <c r="L1973" s="0"/>
    </row>
    <row r="1974" customFormat="false" ht="30.8" hidden="false" customHeight="false" outlineLevel="0" collapsed="false">
      <c r="A1974" s="1" t="s">
        <v>5398</v>
      </c>
      <c r="B1974" s="1" t="s">
        <v>5399</v>
      </c>
      <c r="C1974" s="1" t="s">
        <v>58</v>
      </c>
      <c r="D1974" s="1" t="s">
        <v>59</v>
      </c>
      <c r="E1974" s="1" t="n">
        <v>10635</v>
      </c>
      <c r="F1974" s="1" t="n">
        <f aca="false">D1974-C1974</f>
        <v>2</v>
      </c>
      <c r="G1974" s="22" t="n">
        <v>3853.5</v>
      </c>
      <c r="H1974" s="1" t="n">
        <f aca="false">G1974*F1974</f>
        <v>7707</v>
      </c>
      <c r="I1974" s="13" t="s">
        <v>5400</v>
      </c>
      <c r="J1974" s="14" t="n">
        <v>7707</v>
      </c>
      <c r="K1974" s="1" t="n">
        <f aca="false">H1974-J1974</f>
        <v>0</v>
      </c>
      <c r="L1974" s="0"/>
    </row>
    <row r="1975" customFormat="false" ht="30.8" hidden="false" customHeight="false" outlineLevel="0" collapsed="false">
      <c r="A1975" s="1" t="s">
        <v>5401</v>
      </c>
      <c r="B1975" s="1" t="s">
        <v>5402</v>
      </c>
      <c r="C1975" s="1" t="s">
        <v>51</v>
      </c>
      <c r="D1975" s="1" t="s">
        <v>20</v>
      </c>
      <c r="E1975" s="1" t="n">
        <v>14797.5</v>
      </c>
      <c r="F1975" s="1" t="n">
        <f aca="false">D1975-C1975</f>
        <v>3</v>
      </c>
      <c r="G1975" s="22" t="n">
        <v>3853.5</v>
      </c>
      <c r="H1975" s="1" t="n">
        <f aca="false">G1975*F1975</f>
        <v>11560.5</v>
      </c>
      <c r="I1975" s="13" t="s">
        <v>5403</v>
      </c>
      <c r="J1975" s="14" t="n">
        <v>11560.5</v>
      </c>
      <c r="K1975" s="1" t="n">
        <f aca="false">H1975-J1975</f>
        <v>0</v>
      </c>
      <c r="L1975" s="0"/>
    </row>
    <row r="1976" customFormat="false" ht="30.8" hidden="false" customHeight="false" outlineLevel="0" collapsed="false">
      <c r="A1976" s="1" t="s">
        <v>5404</v>
      </c>
      <c r="B1976" s="1" t="s">
        <v>5405</v>
      </c>
      <c r="C1976" s="1" t="s">
        <v>67</v>
      </c>
      <c r="D1976" s="1" t="s">
        <v>39</v>
      </c>
      <c r="E1976" s="1" t="n">
        <v>9865</v>
      </c>
      <c r="F1976" s="1" t="n">
        <f aca="false">D1976-C1976</f>
        <v>2</v>
      </c>
      <c r="G1976" s="22" t="n">
        <v>3853.5</v>
      </c>
      <c r="H1976" s="1" t="n">
        <f aca="false">G1976*F1976</f>
        <v>7707</v>
      </c>
      <c r="I1976" s="13" t="s">
        <v>5406</v>
      </c>
      <c r="J1976" s="14" t="n">
        <v>7707</v>
      </c>
      <c r="K1976" s="1" t="n">
        <f aca="false">H1976-J1976</f>
        <v>0</v>
      </c>
      <c r="L1976" s="0"/>
    </row>
    <row r="1977" customFormat="false" ht="30.8" hidden="false" customHeight="false" outlineLevel="0" collapsed="false">
      <c r="A1977" s="22" t="s">
        <v>5407</v>
      </c>
      <c r="B1977" s="22" t="s">
        <v>5408</v>
      </c>
      <c r="C1977" s="22" t="s">
        <v>13</v>
      </c>
      <c r="D1977" s="22" t="s">
        <v>133</v>
      </c>
      <c r="E1977" s="22" t="n">
        <v>9865</v>
      </c>
      <c r="F1977" s="22" t="n">
        <f aca="false">D1977-C1977</f>
        <v>2</v>
      </c>
      <c r="G1977" s="22" t="n">
        <v>3853.5</v>
      </c>
      <c r="H1977" s="22" t="n">
        <f aca="false">G1977*F1977</f>
        <v>7707</v>
      </c>
      <c r="I1977" s="13" t="s">
        <v>5409</v>
      </c>
      <c r="J1977" s="14" t="n">
        <v>7707</v>
      </c>
      <c r="K1977" s="1" t="n">
        <f aca="false">H1977-J1977</f>
        <v>0</v>
      </c>
      <c r="L1977" s="0"/>
    </row>
    <row r="1978" customFormat="false" ht="30.8" hidden="false" customHeight="false" outlineLevel="0" collapsed="false">
      <c r="A1978" s="1" t="s">
        <v>5410</v>
      </c>
      <c r="B1978" s="1" t="s">
        <v>5411</v>
      </c>
      <c r="C1978" s="1" t="s">
        <v>13</v>
      </c>
      <c r="D1978" s="1" t="s">
        <v>59</v>
      </c>
      <c r="E1978" s="1" t="n">
        <v>79397.5</v>
      </c>
      <c r="F1978" s="1" t="n">
        <f aca="false">D1978-C1978</f>
        <v>13</v>
      </c>
      <c r="G1978" s="22" t="n">
        <v>3853.5</v>
      </c>
      <c r="H1978" s="1" t="n">
        <f aca="false">G1978*F1978</f>
        <v>50095.5</v>
      </c>
      <c r="I1978" s="13" t="s">
        <v>5412</v>
      </c>
      <c r="J1978" s="14" t="n">
        <v>50095.5</v>
      </c>
      <c r="K1978" s="1" t="n">
        <f aca="false">H1978-J1978</f>
        <v>0</v>
      </c>
      <c r="L1978" s="0"/>
    </row>
    <row r="1979" s="12" customFormat="true" ht="29.85" hidden="false" customHeight="false" outlineLevel="0" collapsed="false">
      <c r="A1979" s="19" t="s">
        <v>5413</v>
      </c>
      <c r="B1979" s="11" t="s">
        <v>5414</v>
      </c>
      <c r="C1979" s="11" t="s">
        <v>166</v>
      </c>
      <c r="D1979" s="11" t="s">
        <v>29</v>
      </c>
      <c r="E1979" s="11" t="n">
        <v>32360</v>
      </c>
      <c r="F1979" s="11" t="n">
        <v>4</v>
      </c>
      <c r="G1979" s="8" t="n">
        <v>4470</v>
      </c>
      <c r="H1979" s="11" t="n">
        <f aca="false">G1979*F1979</f>
        <v>17880</v>
      </c>
      <c r="I1979" s="9" t="s">
        <v>5415</v>
      </c>
      <c r="J1979" s="10" t="n">
        <v>17880</v>
      </c>
      <c r="K1979" s="11" t="n">
        <f aca="false">H1979+H1980-J1979-J1980</f>
        <v>0</v>
      </c>
      <c r="L1979" s="11"/>
    </row>
    <row r="1980" s="12" customFormat="true" ht="29.85" hidden="false" customHeight="false" outlineLevel="0" collapsed="false">
      <c r="A1980" s="19"/>
      <c r="B1980" s="11"/>
      <c r="C1980" s="11"/>
      <c r="D1980" s="11"/>
      <c r="E1980" s="11"/>
      <c r="F1980" s="11" t="n">
        <v>1</v>
      </c>
      <c r="G1980" s="8" t="n">
        <v>6000</v>
      </c>
      <c r="H1980" s="11" t="n">
        <f aca="false">(G1980*F1980)+1100*2</f>
        <v>8200</v>
      </c>
      <c r="I1980" s="9" t="s">
        <v>5416</v>
      </c>
      <c r="J1980" s="10" t="n">
        <v>8200</v>
      </c>
      <c r="K1980" s="11" t="n">
        <v>0</v>
      </c>
      <c r="L1980" s="11"/>
    </row>
    <row r="1981" customFormat="false" ht="30.8" hidden="false" customHeight="false" outlineLevel="0" collapsed="false">
      <c r="A1981" s="1" t="s">
        <v>5417</v>
      </c>
      <c r="B1981" s="1" t="s">
        <v>5418</v>
      </c>
      <c r="C1981" s="1" t="s">
        <v>67</v>
      </c>
      <c r="D1981" s="1" t="s">
        <v>133</v>
      </c>
      <c r="E1981" s="1" t="n">
        <v>30537.5</v>
      </c>
      <c r="F1981" s="1" t="n">
        <f aca="false">D1981-C1981</f>
        <v>5</v>
      </c>
      <c r="G1981" s="22" t="n">
        <v>3853.5</v>
      </c>
      <c r="H1981" s="1" t="n">
        <f aca="false">G1981*F1981</f>
        <v>19267.5</v>
      </c>
      <c r="I1981" s="13" t="s">
        <v>5419</v>
      </c>
      <c r="J1981" s="14" t="n">
        <v>19267.5</v>
      </c>
      <c r="K1981" s="1" t="n">
        <f aca="false">H1981-J1981</f>
        <v>0</v>
      </c>
      <c r="L1981" s="0"/>
    </row>
    <row r="1982" customFormat="false" ht="30.8" hidden="false" customHeight="false" outlineLevel="0" collapsed="false">
      <c r="A1982" s="22" t="s">
        <v>5420</v>
      </c>
      <c r="B1982" s="22" t="s">
        <v>5421</v>
      </c>
      <c r="C1982" s="22" t="s">
        <v>74</v>
      </c>
      <c r="D1982" s="22" t="s">
        <v>75</v>
      </c>
      <c r="E1982" s="22" t="n">
        <v>10415</v>
      </c>
      <c r="F1982" s="22" t="n">
        <f aca="false">D1982-C1982</f>
        <v>2</v>
      </c>
      <c r="G1982" s="22" t="n">
        <v>3853.5</v>
      </c>
      <c r="H1982" s="22" t="n">
        <f aca="false">G1982*F1982</f>
        <v>7707</v>
      </c>
      <c r="I1982" s="13" t="s">
        <v>5422</v>
      </c>
      <c r="J1982" s="14" t="n">
        <v>7707</v>
      </c>
      <c r="K1982" s="1" t="n">
        <f aca="false">H1982-J1982</f>
        <v>0</v>
      </c>
      <c r="L1982" s="0"/>
    </row>
    <row r="1983" customFormat="false" ht="30.8" hidden="false" customHeight="false" outlineLevel="0" collapsed="false">
      <c r="A1983" s="1" t="s">
        <v>5423</v>
      </c>
      <c r="B1983" s="1" t="s">
        <v>5424</v>
      </c>
      <c r="C1983" s="1" t="s">
        <v>58</v>
      </c>
      <c r="D1983" s="1" t="s">
        <v>59</v>
      </c>
      <c r="E1983" s="1" t="n">
        <v>12095</v>
      </c>
      <c r="F1983" s="1" t="n">
        <f aca="false">D1983-C1983</f>
        <v>2</v>
      </c>
      <c r="G1983" s="22" t="n">
        <v>4693.5</v>
      </c>
      <c r="H1983" s="1" t="n">
        <f aca="false">G1983*F1983</f>
        <v>9387</v>
      </c>
      <c r="I1983" s="13" t="s">
        <v>5425</v>
      </c>
      <c r="J1983" s="14" t="n">
        <v>9387</v>
      </c>
      <c r="K1983" s="1" t="n">
        <f aca="false">H1983-J1983</f>
        <v>0</v>
      </c>
      <c r="L1983" s="0"/>
    </row>
    <row r="1984" customFormat="false" ht="30.8" hidden="false" customHeight="false" outlineLevel="0" collapsed="false">
      <c r="A1984" s="22" t="s">
        <v>5426</v>
      </c>
      <c r="B1984" s="22" t="s">
        <v>5427</v>
      </c>
      <c r="C1984" s="22" t="s">
        <v>13</v>
      </c>
      <c r="D1984" s="22" t="s">
        <v>86</v>
      </c>
      <c r="E1984" s="22" t="n">
        <v>4932.5</v>
      </c>
      <c r="F1984" s="22" t="n">
        <f aca="false">D1984-C1984</f>
        <v>1</v>
      </c>
      <c r="G1984" s="22" t="n">
        <v>3853.5</v>
      </c>
      <c r="H1984" s="22" t="n">
        <f aca="false">G1984*F1984</f>
        <v>3853.5</v>
      </c>
      <c r="I1984" s="13" t="s">
        <v>5428</v>
      </c>
      <c r="J1984" s="14" t="n">
        <v>3853.5</v>
      </c>
      <c r="K1984" s="1" t="n">
        <f aca="false">H1984-J1984</f>
        <v>0</v>
      </c>
      <c r="L1984" s="0"/>
    </row>
    <row r="1985" customFormat="false" ht="30.8" hidden="false" customHeight="false" outlineLevel="0" collapsed="false">
      <c r="A1985" s="1" t="s">
        <v>5429</v>
      </c>
      <c r="B1985" s="1" t="s">
        <v>5430</v>
      </c>
      <c r="C1985" s="1" t="s">
        <v>43</v>
      </c>
      <c r="D1985" s="1" t="s">
        <v>47</v>
      </c>
      <c r="E1985" s="1" t="n">
        <v>10635</v>
      </c>
      <c r="F1985" s="1" t="n">
        <f aca="false">D1985-C1985</f>
        <v>2</v>
      </c>
      <c r="G1985" s="22" t="n">
        <v>3853.5</v>
      </c>
      <c r="H1985" s="1" t="n">
        <f aca="false">G1985*F1985</f>
        <v>7707</v>
      </c>
      <c r="I1985" s="13" t="s">
        <v>5431</v>
      </c>
      <c r="J1985" s="14" t="n">
        <v>7707</v>
      </c>
      <c r="K1985" s="1" t="n">
        <f aca="false">H1985-J1985</f>
        <v>0</v>
      </c>
      <c r="L1985" s="0"/>
    </row>
    <row r="1986" s="18" customFormat="true" ht="29.85" hidden="false" customHeight="false" outlineLevel="0" collapsed="false">
      <c r="A1986" s="15" t="s">
        <v>5432</v>
      </c>
      <c r="B1986" s="15" t="s">
        <v>5433</v>
      </c>
      <c r="C1986" s="15" t="s">
        <v>43</v>
      </c>
      <c r="D1986" s="15" t="s">
        <v>29</v>
      </c>
      <c r="E1986" s="15" t="n">
        <v>31990</v>
      </c>
      <c r="F1986" s="15" t="n">
        <f aca="false">D1986-C1986</f>
        <v>4</v>
      </c>
      <c r="G1986" s="15" t="n">
        <v>5743.5</v>
      </c>
      <c r="H1986" s="15" t="n">
        <v>22973.6</v>
      </c>
      <c r="I1986" s="16" t="s">
        <v>5434</v>
      </c>
      <c r="J1986" s="17" t="n">
        <v>22973.6</v>
      </c>
      <c r="K1986" s="15" t="n">
        <f aca="false">H1986-J1986</f>
        <v>0</v>
      </c>
    </row>
    <row r="1987" customFormat="false" ht="30.8" hidden="false" customHeight="false" outlineLevel="0" collapsed="false">
      <c r="A1987" s="1" t="s">
        <v>5435</v>
      </c>
      <c r="B1987" s="1" t="s">
        <v>5436</v>
      </c>
      <c r="C1987" s="1" t="s">
        <v>29</v>
      </c>
      <c r="D1987" s="1" t="s">
        <v>75</v>
      </c>
      <c r="E1987" s="1" t="n">
        <v>22370</v>
      </c>
      <c r="F1987" s="1" t="n">
        <f aca="false">D1987-C1987</f>
        <v>4</v>
      </c>
      <c r="G1987" s="22" t="n">
        <v>3853.5</v>
      </c>
      <c r="H1987" s="1" t="n">
        <f aca="false">G1987*F1987</f>
        <v>15414</v>
      </c>
      <c r="I1987" s="13" t="s">
        <v>5437</v>
      </c>
      <c r="J1987" s="14" t="n">
        <v>15414</v>
      </c>
      <c r="K1987" s="1" t="n">
        <f aca="false">H1987-J1987</f>
        <v>0</v>
      </c>
      <c r="L1987" s="0"/>
    </row>
    <row r="1988" customFormat="false" ht="30.8" hidden="false" customHeight="false" outlineLevel="0" collapsed="false">
      <c r="A1988" s="1" t="s">
        <v>5438</v>
      </c>
      <c r="B1988" s="1" t="s">
        <v>5439</v>
      </c>
      <c r="C1988" s="1" t="s">
        <v>35</v>
      </c>
      <c r="D1988" s="1" t="s">
        <v>133</v>
      </c>
      <c r="E1988" s="1" t="n">
        <v>28980</v>
      </c>
      <c r="F1988" s="1" t="n">
        <f aca="false">D1988-C1988</f>
        <v>4</v>
      </c>
      <c r="G1988" s="22" t="n">
        <v>3853.5</v>
      </c>
      <c r="H1988" s="1" t="n">
        <f aca="false">G1988*F1988</f>
        <v>15414</v>
      </c>
      <c r="I1988" s="13" t="s">
        <v>5440</v>
      </c>
      <c r="J1988" s="14" t="n">
        <v>15414</v>
      </c>
      <c r="K1988" s="1" t="n">
        <f aca="false">H1988-J1988</f>
        <v>0</v>
      </c>
      <c r="L1988" s="0"/>
    </row>
    <row r="1989" customFormat="false" ht="30.8" hidden="false" customHeight="false" outlineLevel="0" collapsed="false">
      <c r="A1989" s="22" t="s">
        <v>5441</v>
      </c>
      <c r="B1989" s="22" t="s">
        <v>5442</v>
      </c>
      <c r="C1989" s="22" t="s">
        <v>180</v>
      </c>
      <c r="D1989" s="22" t="s">
        <v>58</v>
      </c>
      <c r="E1989" s="22" t="n">
        <v>18322.5</v>
      </c>
      <c r="F1989" s="22" t="n">
        <f aca="false">D1989-C1989</f>
        <v>3</v>
      </c>
      <c r="G1989" s="22" t="n">
        <v>3853.5</v>
      </c>
      <c r="H1989" s="22" t="n">
        <f aca="false">G1989*F1989</f>
        <v>11560.5</v>
      </c>
      <c r="I1989" s="13" t="s">
        <v>5443</v>
      </c>
      <c r="J1989" s="14" t="n">
        <v>11560.5</v>
      </c>
      <c r="K1989" s="1" t="n">
        <f aca="false">H1989-J1989</f>
        <v>0</v>
      </c>
      <c r="L1989" s="0"/>
    </row>
    <row r="1990" customFormat="false" ht="30.8" hidden="false" customHeight="false" outlineLevel="0" collapsed="false">
      <c r="A1990" s="1" t="s">
        <v>5444</v>
      </c>
      <c r="B1990" s="1" t="s">
        <v>5445</v>
      </c>
      <c r="C1990" s="1" t="s">
        <v>74</v>
      </c>
      <c r="D1990" s="1" t="s">
        <v>93</v>
      </c>
      <c r="E1990" s="1" t="n">
        <v>33555</v>
      </c>
      <c r="F1990" s="1" t="n">
        <f aca="false">D1990-C1990</f>
        <v>6</v>
      </c>
      <c r="G1990" s="22" t="n">
        <v>3853.5</v>
      </c>
      <c r="H1990" s="1" t="n">
        <f aca="false">G1990*F1990</f>
        <v>23121</v>
      </c>
      <c r="I1990" s="13" t="s">
        <v>5446</v>
      </c>
      <c r="J1990" s="14" t="n">
        <v>23121</v>
      </c>
      <c r="K1990" s="1" t="n">
        <f aca="false">H1990-J1990</f>
        <v>0</v>
      </c>
      <c r="L1990" s="0"/>
    </row>
    <row r="1991" customFormat="false" ht="30.8" hidden="false" customHeight="false" outlineLevel="0" collapsed="false">
      <c r="A1991" s="1" t="s">
        <v>5447</v>
      </c>
      <c r="B1991" s="1" t="s">
        <v>5448</v>
      </c>
      <c r="C1991" s="1" t="s">
        <v>20</v>
      </c>
      <c r="D1991" s="1" t="s">
        <v>58</v>
      </c>
      <c r="E1991" s="1" t="n">
        <v>29130</v>
      </c>
      <c r="F1991" s="1" t="n">
        <f aca="false">D1991-C1991</f>
        <v>4</v>
      </c>
      <c r="G1991" s="22" t="n">
        <v>3853.5</v>
      </c>
      <c r="H1991" s="1" t="n">
        <f aca="false">G1991*F1991</f>
        <v>15414</v>
      </c>
      <c r="I1991" s="13" t="s">
        <v>5449</v>
      </c>
      <c r="J1991" s="14" t="n">
        <v>15414</v>
      </c>
      <c r="K1991" s="1" t="n">
        <f aca="false">H1991-J1991</f>
        <v>0</v>
      </c>
      <c r="L1991" s="0"/>
    </row>
    <row r="1992" customFormat="false" ht="15.9" hidden="false" customHeight="false" outlineLevel="0" collapsed="false">
      <c r="A1992" s="1" t="s">
        <v>5450</v>
      </c>
      <c r="B1992" s="1" t="s">
        <v>5451</v>
      </c>
      <c r="C1992" s="1" t="s">
        <v>24</v>
      </c>
      <c r="D1992" s="1" t="s">
        <v>19</v>
      </c>
      <c r="E1992" s="1" t="n">
        <v>23100</v>
      </c>
      <c r="F1992" s="1" t="n">
        <f aca="false">D1992-C1992</f>
        <v>3</v>
      </c>
      <c r="G1992" s="22" t="n">
        <v>3853.5</v>
      </c>
      <c r="H1992" s="1" t="n">
        <f aca="false">G1992*F1992</f>
        <v>11560.5</v>
      </c>
      <c r="I1992" s="13" t="s">
        <v>5452</v>
      </c>
      <c r="J1992" s="14" t="n">
        <v>11010</v>
      </c>
      <c r="K1992" s="1" t="n">
        <f aca="false">H1992-J1992</f>
        <v>550.5</v>
      </c>
      <c r="L1992" s="0"/>
    </row>
    <row r="1993" customFormat="false" ht="30.8" hidden="false" customHeight="false" outlineLevel="0" collapsed="false">
      <c r="A1993" s="22" t="s">
        <v>5453</v>
      </c>
      <c r="B1993" s="22" t="s">
        <v>5454</v>
      </c>
      <c r="C1993" s="22" t="s">
        <v>75</v>
      </c>
      <c r="D1993" s="22" t="s">
        <v>19</v>
      </c>
      <c r="E1993" s="22" t="n">
        <v>9865</v>
      </c>
      <c r="F1993" s="22" t="n">
        <f aca="false">D1993-C1993</f>
        <v>2</v>
      </c>
      <c r="G1993" s="22" t="n">
        <v>3853.5</v>
      </c>
      <c r="H1993" s="22" t="n">
        <f aca="false">G1993*F1993</f>
        <v>7707</v>
      </c>
      <c r="I1993" s="13" t="s">
        <v>5455</v>
      </c>
      <c r="J1993" s="14" t="n">
        <v>7707</v>
      </c>
      <c r="K1993" s="1" t="n">
        <f aca="false">H1993-J1993</f>
        <v>0</v>
      </c>
      <c r="L1993" s="0"/>
    </row>
    <row r="1994" customFormat="false" ht="30.8" hidden="false" customHeight="false" outlineLevel="0" collapsed="false">
      <c r="A1994" s="1" t="s">
        <v>5456</v>
      </c>
      <c r="B1994" s="1" t="s">
        <v>5457</v>
      </c>
      <c r="C1994" s="1" t="s">
        <v>14</v>
      </c>
      <c r="D1994" s="1" t="s">
        <v>180</v>
      </c>
      <c r="E1994" s="1" t="n">
        <v>9865</v>
      </c>
      <c r="F1994" s="1" t="n">
        <f aca="false">D1994-C1994</f>
        <v>2</v>
      </c>
      <c r="G1994" s="22" t="n">
        <v>3853.5</v>
      </c>
      <c r="H1994" s="1" t="n">
        <f aca="false">G1994*F1994</f>
        <v>7707</v>
      </c>
      <c r="I1994" s="13" t="s">
        <v>5458</v>
      </c>
      <c r="J1994" s="14" t="n">
        <v>7707</v>
      </c>
      <c r="K1994" s="1" t="n">
        <f aca="false">H1994-J1994</f>
        <v>0</v>
      </c>
      <c r="L1994" s="0"/>
    </row>
    <row r="1995" customFormat="false" ht="30.8" hidden="false" customHeight="false" outlineLevel="0" collapsed="false">
      <c r="A1995" s="1" t="s">
        <v>5459</v>
      </c>
      <c r="B1995" s="1" t="s">
        <v>5460</v>
      </c>
      <c r="C1995" s="1" t="s">
        <v>150</v>
      </c>
      <c r="D1995" s="1" t="s">
        <v>58</v>
      </c>
      <c r="E1995" s="1" t="n">
        <v>7282.5</v>
      </c>
      <c r="F1995" s="1" t="n">
        <f aca="false">D1995-C1995</f>
        <v>1</v>
      </c>
      <c r="G1995" s="22" t="n">
        <v>3853.5</v>
      </c>
      <c r="H1995" s="1" t="n">
        <f aca="false">G1995*F1995</f>
        <v>3853.5</v>
      </c>
      <c r="I1995" s="13" t="s">
        <v>5461</v>
      </c>
      <c r="J1995" s="14" t="n">
        <v>3853.5</v>
      </c>
      <c r="K1995" s="1" t="n">
        <f aca="false">H1995-J1995</f>
        <v>0</v>
      </c>
      <c r="L1995" s="0"/>
    </row>
    <row r="1996" customFormat="false" ht="15.9" hidden="false" customHeight="false" outlineLevel="0" collapsed="false">
      <c r="A1996" s="1" t="s">
        <v>5462</v>
      </c>
      <c r="B1996" s="1" t="s">
        <v>5463</v>
      </c>
      <c r="C1996" s="1" t="s">
        <v>13</v>
      </c>
      <c r="D1996" s="1" t="s">
        <v>86</v>
      </c>
      <c r="E1996" s="1" t="n">
        <v>6432.5</v>
      </c>
      <c r="F1996" s="1" t="n">
        <f aca="false">D1996-C1996</f>
        <v>1</v>
      </c>
      <c r="G1996" s="22" t="n">
        <v>4693.5</v>
      </c>
      <c r="H1996" s="1" t="n">
        <f aca="false">G1996*F1996</f>
        <v>4693.5</v>
      </c>
      <c r="I1996" s="13" t="s">
        <v>5464</v>
      </c>
      <c r="J1996" s="14" t="n">
        <v>4693.5</v>
      </c>
      <c r="K1996" s="1" t="n">
        <f aca="false">H1996-J1996</f>
        <v>0</v>
      </c>
      <c r="L1996" s="0"/>
    </row>
    <row r="1997" customFormat="false" ht="30.8" hidden="false" customHeight="false" outlineLevel="0" collapsed="false">
      <c r="A1997" s="1" t="s">
        <v>5465</v>
      </c>
      <c r="B1997" s="1" t="s">
        <v>5466</v>
      </c>
      <c r="C1997" s="1" t="s">
        <v>14</v>
      </c>
      <c r="D1997" s="1" t="s">
        <v>180</v>
      </c>
      <c r="E1997" s="1" t="n">
        <v>9865</v>
      </c>
      <c r="F1997" s="1" t="n">
        <f aca="false">D1997-C1997</f>
        <v>2</v>
      </c>
      <c r="G1997" s="22" t="n">
        <v>3853.5</v>
      </c>
      <c r="H1997" s="1" t="n">
        <f aca="false">G1997*F1997</f>
        <v>7707</v>
      </c>
      <c r="I1997" s="13" t="s">
        <v>5467</v>
      </c>
      <c r="J1997" s="14" t="n">
        <v>7707</v>
      </c>
      <c r="K1997" s="1" t="n">
        <f aca="false">H1997-J1997</f>
        <v>0</v>
      </c>
      <c r="L1997" s="0"/>
    </row>
    <row r="1998" customFormat="false" ht="30.8" hidden="false" customHeight="false" outlineLevel="0" collapsed="false">
      <c r="A1998" s="1" t="s">
        <v>5468</v>
      </c>
      <c r="B1998" s="1" t="s">
        <v>5469</v>
      </c>
      <c r="C1998" s="1" t="s">
        <v>133</v>
      </c>
      <c r="D1998" s="1" t="s">
        <v>180</v>
      </c>
      <c r="E1998" s="1" t="n">
        <v>29595</v>
      </c>
      <c r="F1998" s="1" t="n">
        <f aca="false">D1998-C1998</f>
        <v>6</v>
      </c>
      <c r="G1998" s="22" t="n">
        <v>3853.5</v>
      </c>
      <c r="H1998" s="1" t="n">
        <f aca="false">G1998*F1998</f>
        <v>23121</v>
      </c>
      <c r="I1998" s="13" t="s">
        <v>5470</v>
      </c>
      <c r="J1998" s="14" t="n">
        <v>23121</v>
      </c>
      <c r="K1998" s="1" t="n">
        <f aca="false">H1998-J1998</f>
        <v>0</v>
      </c>
      <c r="L1998" s="0"/>
    </row>
    <row r="1999" customFormat="false" ht="15.9" hidden="false" customHeight="false" outlineLevel="0" collapsed="false">
      <c r="A1999" s="1" t="s">
        <v>5471</v>
      </c>
      <c r="B1999" s="1" t="s">
        <v>5472</v>
      </c>
      <c r="C1999" s="1" t="s">
        <v>207</v>
      </c>
      <c r="D1999" s="1" t="s">
        <v>146</v>
      </c>
      <c r="E1999" s="1" t="n">
        <v>33345</v>
      </c>
      <c r="F1999" s="1" t="n">
        <f aca="false">D1999-C1999</f>
        <v>6</v>
      </c>
      <c r="G1999" s="22" t="n">
        <v>3853.5</v>
      </c>
      <c r="H1999" s="1" t="n">
        <f aca="false">G1999*F1999</f>
        <v>23121</v>
      </c>
      <c r="I1999" s="13" t="s">
        <v>5473</v>
      </c>
      <c r="J1999" s="14" t="n">
        <v>23121</v>
      </c>
      <c r="K1999" s="1" t="n">
        <f aca="false">H1999-J1999</f>
        <v>0</v>
      </c>
      <c r="L1999" s="0"/>
    </row>
    <row r="2000" customFormat="false" ht="15.9" hidden="false" customHeight="false" outlineLevel="0" collapsed="false">
      <c r="A2000" s="1" t="s">
        <v>5474</v>
      </c>
      <c r="B2000" s="1" t="s">
        <v>5475</v>
      </c>
      <c r="C2000" s="1" t="s">
        <v>180</v>
      </c>
      <c r="D2000" s="1" t="s">
        <v>150</v>
      </c>
      <c r="E2000" s="1" t="n">
        <v>13352.5</v>
      </c>
      <c r="F2000" s="1" t="n">
        <f aca="false">D2000-C2000</f>
        <v>2</v>
      </c>
      <c r="G2000" s="22" t="n">
        <v>3853.5</v>
      </c>
      <c r="H2000" s="1" t="n">
        <f aca="false">G2000*F2000</f>
        <v>7707</v>
      </c>
      <c r="I2000" s="13" t="s">
        <v>5476</v>
      </c>
      <c r="J2000" s="14" t="n">
        <v>7707</v>
      </c>
      <c r="K2000" s="1" t="n">
        <f aca="false">H2000-J2000</f>
        <v>0</v>
      </c>
      <c r="L2000" s="0"/>
    </row>
    <row r="2001" customFormat="false" ht="30.8" hidden="false" customHeight="false" outlineLevel="0" collapsed="false">
      <c r="A2001" s="1" t="s">
        <v>5477</v>
      </c>
      <c r="B2001" s="1" t="s">
        <v>5478</v>
      </c>
      <c r="C2001" s="1" t="s">
        <v>39</v>
      </c>
      <c r="D2001" s="1" t="s">
        <v>207</v>
      </c>
      <c r="E2001" s="1" t="n">
        <v>24430</v>
      </c>
      <c r="F2001" s="1" t="n">
        <f aca="false">D2001-C2001</f>
        <v>4</v>
      </c>
      <c r="G2001" s="22" t="n">
        <v>3853.5</v>
      </c>
      <c r="H2001" s="1" t="n">
        <f aca="false">G2001*F2001</f>
        <v>15414</v>
      </c>
      <c r="I2001" s="13" t="s">
        <v>5479</v>
      </c>
      <c r="J2001" s="14" t="n">
        <v>15414</v>
      </c>
      <c r="K2001" s="1" t="n">
        <f aca="false">H2001-J2001</f>
        <v>0</v>
      </c>
      <c r="L2001" s="0"/>
    </row>
    <row r="2002" customFormat="false" ht="30.8" hidden="false" customHeight="false" outlineLevel="0" collapsed="false">
      <c r="A2002" s="1" t="s">
        <v>5480</v>
      </c>
      <c r="B2002" s="1" t="s">
        <v>5481</v>
      </c>
      <c r="C2002" s="1" t="s">
        <v>142</v>
      </c>
      <c r="D2002" s="1" t="s">
        <v>63</v>
      </c>
      <c r="E2002" s="1" t="n">
        <v>9865</v>
      </c>
      <c r="F2002" s="1" t="n">
        <f aca="false">D2002-C2002</f>
        <v>2</v>
      </c>
      <c r="G2002" s="22" t="n">
        <v>3853.5</v>
      </c>
      <c r="H2002" s="1" t="n">
        <f aca="false">G2002*F2002</f>
        <v>7707</v>
      </c>
      <c r="I2002" s="13" t="s">
        <v>5482</v>
      </c>
      <c r="J2002" s="14" t="n">
        <v>7707</v>
      </c>
      <c r="K2002" s="1" t="n">
        <f aca="false">H2002-J2002</f>
        <v>0</v>
      </c>
      <c r="L2002" s="0"/>
    </row>
    <row r="2003" customFormat="false" ht="30.8" hidden="false" customHeight="false" outlineLevel="0" collapsed="false">
      <c r="A2003" s="1" t="s">
        <v>5483</v>
      </c>
      <c r="B2003" s="1" t="s">
        <v>5484</v>
      </c>
      <c r="C2003" s="1" t="s">
        <v>86</v>
      </c>
      <c r="D2003" s="1" t="s">
        <v>207</v>
      </c>
      <c r="E2003" s="1" t="n">
        <v>12645</v>
      </c>
      <c r="F2003" s="1" t="n">
        <f aca="false">D2003-C2003</f>
        <v>2</v>
      </c>
      <c r="G2003" s="22" t="n">
        <v>4693.5</v>
      </c>
      <c r="H2003" s="1" t="n">
        <f aca="false">G2003*F2003</f>
        <v>9387</v>
      </c>
      <c r="I2003" s="13" t="s">
        <v>5485</v>
      </c>
      <c r="J2003" s="14" t="n">
        <v>9387</v>
      </c>
      <c r="K2003" s="1" t="n">
        <f aca="false">H2003-J2003</f>
        <v>0</v>
      </c>
      <c r="L2003" s="0"/>
    </row>
    <row r="2004" customFormat="false" ht="30.8" hidden="false" customHeight="false" outlineLevel="0" collapsed="false">
      <c r="A2004" s="1" t="s">
        <v>5486</v>
      </c>
      <c r="B2004" s="1" t="s">
        <v>5487</v>
      </c>
      <c r="C2004" s="1" t="s">
        <v>58</v>
      </c>
      <c r="D2004" s="1" t="s">
        <v>59</v>
      </c>
      <c r="E2004" s="1" t="n">
        <v>9865</v>
      </c>
      <c r="F2004" s="1" t="n">
        <f aca="false">D2004-C2004</f>
        <v>2</v>
      </c>
      <c r="G2004" s="22" t="n">
        <v>3853.5</v>
      </c>
      <c r="H2004" s="1" t="n">
        <f aca="false">G2004*F2004</f>
        <v>7707</v>
      </c>
      <c r="I2004" s="13" t="s">
        <v>5488</v>
      </c>
      <c r="J2004" s="14" t="n">
        <v>7707</v>
      </c>
      <c r="K2004" s="1" t="n">
        <f aca="false">H2004-J2004</f>
        <v>0</v>
      </c>
      <c r="L2004" s="0"/>
    </row>
    <row r="2005" customFormat="false" ht="30.8" hidden="false" customHeight="false" outlineLevel="0" collapsed="false">
      <c r="A2005" s="1" t="s">
        <v>5489</v>
      </c>
      <c r="B2005" s="1" t="s">
        <v>5490</v>
      </c>
      <c r="C2005" s="1" t="s">
        <v>43</v>
      </c>
      <c r="D2005" s="1" t="s">
        <v>28</v>
      </c>
      <c r="E2005" s="1" t="n">
        <v>5207.5</v>
      </c>
      <c r="F2005" s="1" t="n">
        <f aca="false">D2005-C2005</f>
        <v>1</v>
      </c>
      <c r="G2005" s="22" t="n">
        <v>3853.5</v>
      </c>
      <c r="H2005" s="1" t="n">
        <f aca="false">G2005*F2005</f>
        <v>3853.5</v>
      </c>
      <c r="I2005" s="13" t="s">
        <v>5491</v>
      </c>
      <c r="J2005" s="14" t="n">
        <v>3853.5</v>
      </c>
      <c r="K2005" s="1" t="n">
        <f aca="false">H2005-J2005</f>
        <v>0</v>
      </c>
      <c r="L2005" s="0"/>
    </row>
    <row r="2006" customFormat="false" ht="30.8" hidden="false" customHeight="false" outlineLevel="0" collapsed="false">
      <c r="A2006" s="1" t="s">
        <v>5492</v>
      </c>
      <c r="B2006" s="1" t="s">
        <v>5490</v>
      </c>
      <c r="C2006" s="1" t="s">
        <v>39</v>
      </c>
      <c r="D2006" s="1" t="s">
        <v>13</v>
      </c>
      <c r="E2006" s="1" t="n">
        <v>4932.5</v>
      </c>
      <c r="F2006" s="1" t="n">
        <f aca="false">D2006-C2006</f>
        <v>1</v>
      </c>
      <c r="G2006" s="22" t="n">
        <v>3853.5</v>
      </c>
      <c r="H2006" s="1" t="n">
        <f aca="false">G2006*F2006</f>
        <v>3853.5</v>
      </c>
      <c r="I2006" s="13" t="s">
        <v>5493</v>
      </c>
      <c r="J2006" s="14" t="n">
        <v>3853.5</v>
      </c>
      <c r="K2006" s="1" t="n">
        <f aca="false">H2006-J2006</f>
        <v>0</v>
      </c>
      <c r="L2006" s="0"/>
    </row>
    <row r="2007" customFormat="false" ht="30.8" hidden="false" customHeight="false" outlineLevel="0" collapsed="false">
      <c r="A2007" s="22" t="s">
        <v>5494</v>
      </c>
      <c r="B2007" s="22" t="s">
        <v>5490</v>
      </c>
      <c r="C2007" s="22" t="s">
        <v>86</v>
      </c>
      <c r="D2007" s="22" t="s">
        <v>133</v>
      </c>
      <c r="E2007" s="22" t="n">
        <v>4932.5</v>
      </c>
      <c r="F2007" s="22" t="n">
        <f aca="false">D2007-C2007</f>
        <v>1</v>
      </c>
      <c r="G2007" s="22" t="n">
        <v>3853.5</v>
      </c>
      <c r="H2007" s="22" t="n">
        <f aca="false">G2007*F2007</f>
        <v>3853.5</v>
      </c>
      <c r="I2007" s="13" t="s">
        <v>5495</v>
      </c>
      <c r="J2007" s="14" t="n">
        <v>3853.5</v>
      </c>
      <c r="K2007" s="1" t="n">
        <f aca="false">H2007-J2007</f>
        <v>0</v>
      </c>
      <c r="L2007" s="0"/>
    </row>
    <row r="2008" customFormat="false" ht="30.8" hidden="false" customHeight="false" outlineLevel="0" collapsed="false">
      <c r="A2008" s="1" t="s">
        <v>5496</v>
      </c>
      <c r="B2008" s="1" t="s">
        <v>5497</v>
      </c>
      <c r="C2008" s="1" t="s">
        <v>142</v>
      </c>
      <c r="D2008" s="1" t="s">
        <v>75</v>
      </c>
      <c r="E2008" s="1" t="n">
        <v>30537.5</v>
      </c>
      <c r="F2008" s="1" t="n">
        <f aca="false">D2008-C2008</f>
        <v>5</v>
      </c>
      <c r="G2008" s="22" t="n">
        <v>3853.5</v>
      </c>
      <c r="H2008" s="1" t="n">
        <f aca="false">G2008*F2008</f>
        <v>19267.5</v>
      </c>
      <c r="I2008" s="13" t="s">
        <v>5498</v>
      </c>
      <c r="J2008" s="14" t="n">
        <v>19267.5</v>
      </c>
      <c r="K2008" s="1" t="n">
        <f aca="false">H2008-J2008</f>
        <v>0</v>
      </c>
      <c r="L2008" s="0"/>
    </row>
    <row r="2009" customFormat="false" ht="30.8" hidden="false" customHeight="false" outlineLevel="0" collapsed="false">
      <c r="A2009" s="1" t="s">
        <v>5499</v>
      </c>
      <c r="B2009" s="1" t="s">
        <v>5500</v>
      </c>
      <c r="C2009" s="1" t="s">
        <v>28</v>
      </c>
      <c r="D2009" s="1" t="s">
        <v>63</v>
      </c>
      <c r="E2009" s="1" t="n">
        <v>20830</v>
      </c>
      <c r="F2009" s="1" t="n">
        <f aca="false">D2009-C2009</f>
        <v>4</v>
      </c>
      <c r="G2009" s="22" t="n">
        <v>3853.5</v>
      </c>
      <c r="H2009" s="1" t="n">
        <f aca="false">G2009*F2009</f>
        <v>15414</v>
      </c>
      <c r="I2009" s="13" t="s">
        <v>5501</v>
      </c>
      <c r="J2009" s="14" t="n">
        <v>15414</v>
      </c>
      <c r="K2009" s="1" t="n">
        <f aca="false">H2009-J2009</f>
        <v>0</v>
      </c>
      <c r="L2009" s="0"/>
    </row>
    <row r="2010" customFormat="false" ht="15.9" hidden="false" customHeight="false" outlineLevel="0" collapsed="false">
      <c r="A2010" s="1" t="s">
        <v>5502</v>
      </c>
      <c r="B2010" s="1" t="s">
        <v>5503</v>
      </c>
      <c r="C2010" s="1" t="s">
        <v>112</v>
      </c>
      <c r="D2010" s="1" t="s">
        <v>14</v>
      </c>
      <c r="E2010" s="1" t="n">
        <v>4932.5</v>
      </c>
      <c r="F2010" s="1" t="n">
        <f aca="false">D2010-C2010</f>
        <v>1</v>
      </c>
      <c r="G2010" s="22" t="n">
        <v>3853.5</v>
      </c>
      <c r="H2010" s="1" t="n">
        <f aca="false">G2010*F2010</f>
        <v>3853.5</v>
      </c>
      <c r="I2010" s="13" t="s">
        <v>5504</v>
      </c>
      <c r="J2010" s="14" t="n">
        <v>3853.5</v>
      </c>
      <c r="K2010" s="1" t="n">
        <f aca="false">H2010-J2010</f>
        <v>0</v>
      </c>
      <c r="L2010" s="0"/>
    </row>
    <row r="2011" customFormat="false" ht="15.9" hidden="false" customHeight="false" outlineLevel="0" collapsed="false">
      <c r="A2011" s="1" t="s">
        <v>5505</v>
      </c>
      <c r="B2011" s="1" t="s">
        <v>5506</v>
      </c>
      <c r="C2011" s="1" t="s">
        <v>67</v>
      </c>
      <c r="D2011" s="1" t="s">
        <v>146</v>
      </c>
      <c r="E2011" s="1" t="n">
        <v>63810</v>
      </c>
      <c r="F2011" s="1" t="n">
        <f aca="false">D2011-C2011</f>
        <v>12</v>
      </c>
      <c r="G2011" s="22" t="n">
        <v>3853.5</v>
      </c>
      <c r="H2011" s="1" t="n">
        <f aca="false">G2011*F2011</f>
        <v>46242</v>
      </c>
      <c r="I2011" s="13" t="s">
        <v>5507</v>
      </c>
      <c r="J2011" s="14" t="n">
        <v>46242</v>
      </c>
      <c r="K2011" s="1" t="n">
        <f aca="false">H2011-J2011</f>
        <v>0</v>
      </c>
      <c r="L2011" s="0"/>
    </row>
    <row r="2012" customFormat="false" ht="30.8" hidden="false" customHeight="false" outlineLevel="0" collapsed="false">
      <c r="A2012" s="1" t="s">
        <v>5508</v>
      </c>
      <c r="B2012" s="1" t="s">
        <v>5509</v>
      </c>
      <c r="C2012" s="1" t="s">
        <v>19</v>
      </c>
      <c r="D2012" s="1" t="s">
        <v>39</v>
      </c>
      <c r="E2012" s="1" t="n">
        <v>29595</v>
      </c>
      <c r="F2012" s="1" t="n">
        <f aca="false">D2012-C2012</f>
        <v>6</v>
      </c>
      <c r="G2012" s="22" t="n">
        <v>3853.5</v>
      </c>
      <c r="H2012" s="1" t="n">
        <f aca="false">G2012*F2012</f>
        <v>23121</v>
      </c>
      <c r="I2012" s="13" t="s">
        <v>5510</v>
      </c>
      <c r="J2012" s="14" t="n">
        <v>23121</v>
      </c>
      <c r="K2012" s="1" t="n">
        <f aca="false">H2012-J2012</f>
        <v>0</v>
      </c>
      <c r="L2012" s="0"/>
    </row>
    <row r="2013" s="18" customFormat="true" ht="29.85" hidden="false" customHeight="false" outlineLevel="0" collapsed="false">
      <c r="A2013" s="15" t="s">
        <v>5511</v>
      </c>
      <c r="B2013" s="15" t="s">
        <v>5512</v>
      </c>
      <c r="C2013" s="15" t="s">
        <v>47</v>
      </c>
      <c r="D2013" s="15" t="s">
        <v>75</v>
      </c>
      <c r="E2013" s="15" t="n">
        <v>41610</v>
      </c>
      <c r="F2013" s="15" t="n">
        <f aca="false">D2013-C2013</f>
        <v>6</v>
      </c>
      <c r="G2013" s="15" t="n">
        <v>5470</v>
      </c>
      <c r="H2013" s="15" t="n">
        <f aca="false">G2013*F2013</f>
        <v>32820</v>
      </c>
      <c r="I2013" s="16" t="s">
        <v>5513</v>
      </c>
      <c r="J2013" s="17" t="n">
        <v>32820</v>
      </c>
      <c r="K2013" s="15" t="n">
        <f aca="false">H2013-J2013</f>
        <v>0</v>
      </c>
    </row>
    <row r="2014" s="34" customFormat="true" ht="30.8" hidden="false" customHeight="false" outlineLevel="0" collapsed="false">
      <c r="A2014" s="1" t="s">
        <v>5514</v>
      </c>
      <c r="B2014" s="1" t="s">
        <v>5515</v>
      </c>
      <c r="C2014" s="1" t="s">
        <v>93</v>
      </c>
      <c r="D2014" s="1" t="s">
        <v>119</v>
      </c>
      <c r="E2014" s="1" t="n">
        <v>7282.5</v>
      </c>
      <c r="F2014" s="1" t="n">
        <f aca="false">D2014-C2014</f>
        <v>1</v>
      </c>
      <c r="G2014" s="22" t="n">
        <v>3853.5</v>
      </c>
      <c r="H2014" s="1" t="n">
        <f aca="false">G2014*F2014</f>
        <v>3853.5</v>
      </c>
      <c r="I2014" s="13" t="s">
        <v>5516</v>
      </c>
      <c r="J2014" s="14" t="n">
        <v>3853.5</v>
      </c>
      <c r="K2014" s="1" t="n">
        <f aca="false">H2014-J2014</f>
        <v>0</v>
      </c>
      <c r="L2014" s="1"/>
      <c r="M2014" s="0"/>
      <c r="N2014" s="0"/>
      <c r="O2014" s="0"/>
      <c r="P2014" s="0"/>
      <c r="Q2014" s="0"/>
      <c r="R2014" s="0"/>
      <c r="S2014" s="0"/>
      <c r="T2014" s="0"/>
      <c r="U2014" s="0"/>
      <c r="V2014" s="0"/>
      <c r="AMI2014" s="0"/>
      <c r="AMJ2014" s="0"/>
    </row>
    <row r="2015" s="12" customFormat="true" ht="29.85" hidden="false" customHeight="false" outlineLevel="0" collapsed="false">
      <c r="A2015" s="19" t="s">
        <v>5517</v>
      </c>
      <c r="B2015" s="11" t="s">
        <v>5518</v>
      </c>
      <c r="C2015" s="11" t="s">
        <v>14</v>
      </c>
      <c r="D2015" s="11" t="s">
        <v>180</v>
      </c>
      <c r="E2015" s="11" t="n">
        <v>27290</v>
      </c>
      <c r="F2015" s="11" t="n">
        <f aca="false">D2015-C2015</f>
        <v>2</v>
      </c>
      <c r="G2015" s="8" t="n">
        <f aca="false">5743.5*2</f>
        <v>11487</v>
      </c>
      <c r="H2015" s="11" t="n">
        <f aca="false">G2015*F2015</f>
        <v>22974</v>
      </c>
      <c r="I2015" s="9" t="s">
        <v>5519</v>
      </c>
      <c r="J2015" s="10" t="n">
        <v>11486.8</v>
      </c>
      <c r="K2015" s="11" t="n">
        <f aca="false">H2015-J2015-J2016</f>
        <v>0.400000000001455</v>
      </c>
      <c r="L2015" s="11"/>
    </row>
    <row r="2016" s="12" customFormat="true" ht="29.85" hidden="false" customHeight="false" outlineLevel="0" collapsed="false">
      <c r="A2016" s="19"/>
      <c r="B2016" s="11"/>
      <c r="C2016" s="11"/>
      <c r="D2016" s="11"/>
      <c r="E2016" s="11"/>
      <c r="F2016" s="11"/>
      <c r="G2016" s="8"/>
      <c r="H2016" s="11"/>
      <c r="I2016" s="9" t="s">
        <v>5520</v>
      </c>
      <c r="J2016" s="10" t="n">
        <v>11486.8</v>
      </c>
      <c r="K2016" s="11" t="n">
        <v>0</v>
      </c>
      <c r="L2016" s="11"/>
    </row>
    <row r="2017" customFormat="false" ht="30.8" hidden="false" customHeight="false" outlineLevel="0" collapsed="false">
      <c r="A2017" s="1" t="s">
        <v>5521</v>
      </c>
      <c r="B2017" s="1" t="s">
        <v>5522</v>
      </c>
      <c r="C2017" s="1" t="s">
        <v>34</v>
      </c>
      <c r="D2017" s="1" t="s">
        <v>35</v>
      </c>
      <c r="E2017" s="1" t="n">
        <v>31905</v>
      </c>
      <c r="F2017" s="1" t="n">
        <f aca="false">D2017-C2017</f>
        <v>6</v>
      </c>
      <c r="G2017" s="22" t="n">
        <v>3853.5</v>
      </c>
      <c r="H2017" s="1" t="n">
        <f aca="false">G2017*F2017</f>
        <v>23121</v>
      </c>
      <c r="I2017" s="13" t="s">
        <v>5523</v>
      </c>
      <c r="J2017" s="14" t="n">
        <v>23121</v>
      </c>
      <c r="K2017" s="1" t="n">
        <f aca="false">H2017-J2017</f>
        <v>0</v>
      </c>
      <c r="L2017" s="0"/>
    </row>
    <row r="2018" customFormat="false" ht="30.8" hidden="false" customHeight="false" outlineLevel="0" collapsed="false">
      <c r="A2018" s="1" t="s">
        <v>5524</v>
      </c>
      <c r="B2018" s="1" t="s">
        <v>5525</v>
      </c>
      <c r="C2018" s="1" t="s">
        <v>146</v>
      </c>
      <c r="D2018" s="1" t="s">
        <v>150</v>
      </c>
      <c r="E2018" s="1" t="n">
        <v>6107.5</v>
      </c>
      <c r="F2018" s="1" t="n">
        <f aca="false">D2018-C2018</f>
        <v>1</v>
      </c>
      <c r="G2018" s="22" t="n">
        <v>3853.5</v>
      </c>
      <c r="H2018" s="1" t="n">
        <f aca="false">G2018*F2018</f>
        <v>3853.5</v>
      </c>
      <c r="I2018" s="13" t="s">
        <v>5526</v>
      </c>
      <c r="J2018" s="14" t="n">
        <v>3853.5</v>
      </c>
      <c r="K2018" s="1" t="n">
        <f aca="false">H2018-J2018</f>
        <v>0</v>
      </c>
      <c r="L2018" s="0"/>
    </row>
    <row r="2019" customFormat="false" ht="30.8" hidden="false" customHeight="false" outlineLevel="0" collapsed="false">
      <c r="A2019" s="22" t="s">
        <v>5527</v>
      </c>
      <c r="B2019" s="22" t="s">
        <v>5528</v>
      </c>
      <c r="C2019" s="22" t="s">
        <v>74</v>
      </c>
      <c r="D2019" s="22" t="s">
        <v>19</v>
      </c>
      <c r="E2019" s="22" t="n">
        <v>23030</v>
      </c>
      <c r="F2019" s="22" t="n">
        <f aca="false">D2019-C2019</f>
        <v>4</v>
      </c>
      <c r="G2019" s="22" t="n">
        <v>3853.5</v>
      </c>
      <c r="H2019" s="22" t="n">
        <f aca="false">G2019*F2019</f>
        <v>15414</v>
      </c>
      <c r="I2019" s="13" t="s">
        <v>5529</v>
      </c>
      <c r="J2019" s="14" t="n">
        <v>15414</v>
      </c>
      <c r="K2019" s="1" t="n">
        <f aca="false">H2019-J2019</f>
        <v>0</v>
      </c>
      <c r="L2019" s="0"/>
    </row>
    <row r="2020" customFormat="false" ht="30.8" hidden="false" customHeight="false" outlineLevel="0" collapsed="false">
      <c r="A2020" s="22" t="s">
        <v>5530</v>
      </c>
      <c r="B2020" s="22" t="s">
        <v>5531</v>
      </c>
      <c r="C2020" s="22" t="s">
        <v>34</v>
      </c>
      <c r="D2020" s="22" t="s">
        <v>82</v>
      </c>
      <c r="E2020" s="22" t="n">
        <v>9865</v>
      </c>
      <c r="F2020" s="22" t="n">
        <f aca="false">D2020-C2020</f>
        <v>2</v>
      </c>
      <c r="G2020" s="22" t="n">
        <v>3853.5</v>
      </c>
      <c r="H2020" s="22" t="n">
        <f aca="false">G2020*F2020</f>
        <v>7707</v>
      </c>
      <c r="I2020" s="13" t="s">
        <v>5532</v>
      </c>
      <c r="J2020" s="14" t="n">
        <v>7707</v>
      </c>
      <c r="K2020" s="1" t="n">
        <f aca="false">H2020-J2020</f>
        <v>0</v>
      </c>
      <c r="L2020" s="0"/>
    </row>
    <row r="2021" s="18" customFormat="true" ht="29.85" hidden="false" customHeight="false" outlineLevel="0" collapsed="false">
      <c r="A2021" s="15" t="s">
        <v>5533</v>
      </c>
      <c r="B2021" s="15" t="s">
        <v>5534</v>
      </c>
      <c r="C2021" s="15" t="s">
        <v>43</v>
      </c>
      <c r="D2021" s="15" t="s">
        <v>29</v>
      </c>
      <c r="E2021" s="15" t="n">
        <v>23700</v>
      </c>
      <c r="F2021" s="15" t="n">
        <f aca="false">D2021-C2021</f>
        <v>4</v>
      </c>
      <c r="G2021" s="15" t="n">
        <v>3670</v>
      </c>
      <c r="H2021" s="15" t="n">
        <f aca="false">G2021*F2021</f>
        <v>14680</v>
      </c>
      <c r="I2021" s="16" t="s">
        <v>5535</v>
      </c>
      <c r="J2021" s="17" t="n">
        <v>14680</v>
      </c>
      <c r="K2021" s="15" t="n">
        <f aca="false">H2021-J2021</f>
        <v>0</v>
      </c>
    </row>
    <row r="2022" customFormat="false" ht="30.8" hidden="false" customHeight="false" outlineLevel="0" collapsed="false">
      <c r="A2022" s="1" t="s">
        <v>5536</v>
      </c>
      <c r="B2022" s="1" t="s">
        <v>5534</v>
      </c>
      <c r="C2022" s="1" t="s">
        <v>13</v>
      </c>
      <c r="D2022" s="1" t="s">
        <v>86</v>
      </c>
      <c r="E2022" s="1" t="n">
        <v>6107.5</v>
      </c>
      <c r="F2022" s="1" t="n">
        <f aca="false">D2022-C2022</f>
        <v>1</v>
      </c>
      <c r="G2022" s="22" t="n">
        <v>3853.5</v>
      </c>
      <c r="H2022" s="1" t="n">
        <f aca="false">G2022*F2022</f>
        <v>3853.5</v>
      </c>
      <c r="I2022" s="13" t="s">
        <v>5537</v>
      </c>
      <c r="J2022" s="14" t="n">
        <v>3853.5</v>
      </c>
      <c r="K2022" s="1" t="n">
        <f aca="false">H2022-J2022</f>
        <v>0</v>
      </c>
      <c r="L2022" s="0"/>
    </row>
    <row r="2023" customFormat="false" ht="30.8" hidden="false" customHeight="false" outlineLevel="0" collapsed="false">
      <c r="A2023" s="1" t="s">
        <v>5538</v>
      </c>
      <c r="B2023" s="1" t="s">
        <v>5534</v>
      </c>
      <c r="C2023" s="1" t="s">
        <v>86</v>
      </c>
      <c r="D2023" s="1" t="s">
        <v>133</v>
      </c>
      <c r="E2023" s="1" t="n">
        <v>5772.5</v>
      </c>
      <c r="F2023" s="1" t="n">
        <f aca="false">D2023-C2023</f>
        <v>1</v>
      </c>
      <c r="G2023" s="22" t="n">
        <v>4693.5</v>
      </c>
      <c r="H2023" s="1" t="n">
        <f aca="false">G2023*F2023</f>
        <v>4693.5</v>
      </c>
      <c r="I2023" s="13" t="s">
        <v>5539</v>
      </c>
      <c r="J2023" s="14" t="n">
        <v>4693.5</v>
      </c>
      <c r="K2023" s="1" t="n">
        <f aca="false">H2023-J2023</f>
        <v>0</v>
      </c>
      <c r="L2023" s="0"/>
    </row>
    <row r="2024" customFormat="false" ht="15.9" hidden="false" customHeight="false" outlineLevel="0" collapsed="false">
      <c r="A2024" s="1" t="s">
        <v>5540</v>
      </c>
      <c r="B2024" s="1" t="s">
        <v>5541</v>
      </c>
      <c r="C2024" s="1" t="s">
        <v>86</v>
      </c>
      <c r="D2024" s="1" t="s">
        <v>207</v>
      </c>
      <c r="E2024" s="1" t="n">
        <v>9865</v>
      </c>
      <c r="F2024" s="1" t="n">
        <f aca="false">D2024-C2024</f>
        <v>2</v>
      </c>
      <c r="G2024" s="22" t="n">
        <v>3853.5</v>
      </c>
      <c r="H2024" s="1" t="n">
        <f aca="false">G2024*F2024</f>
        <v>7707</v>
      </c>
      <c r="I2024" s="13" t="s">
        <v>5542</v>
      </c>
      <c r="J2024" s="14" t="n">
        <v>7707</v>
      </c>
      <c r="K2024" s="1" t="n">
        <f aca="false">H2024-J2024</f>
        <v>0</v>
      </c>
      <c r="L2024" s="0"/>
    </row>
    <row r="2025" customFormat="false" ht="15.9" hidden="false" customHeight="false" outlineLevel="0" collapsed="false">
      <c r="A2025" s="1" t="s">
        <v>5543</v>
      </c>
      <c r="B2025" s="1" t="s">
        <v>5544</v>
      </c>
      <c r="C2025" s="1" t="s">
        <v>75</v>
      </c>
      <c r="D2025" s="1" t="s">
        <v>93</v>
      </c>
      <c r="E2025" s="1" t="n">
        <v>24430</v>
      </c>
      <c r="F2025" s="1" t="n">
        <f aca="false">D2025-C2025</f>
        <v>4</v>
      </c>
      <c r="G2025" s="22" t="n">
        <v>3853.5</v>
      </c>
      <c r="H2025" s="1" t="n">
        <f aca="false">G2025*F2025</f>
        <v>15414</v>
      </c>
      <c r="I2025" s="13" t="s">
        <v>5545</v>
      </c>
      <c r="J2025" s="14" t="n">
        <v>15414</v>
      </c>
      <c r="K2025" s="1" t="n">
        <f aca="false">H2025-J2025</f>
        <v>0</v>
      </c>
      <c r="L2025" s="0"/>
    </row>
    <row r="2026" customFormat="false" ht="15.9" hidden="false" customHeight="false" outlineLevel="0" collapsed="false">
      <c r="A2026" s="1" t="s">
        <v>5546</v>
      </c>
      <c r="B2026" s="1" t="s">
        <v>5547</v>
      </c>
      <c r="C2026" s="1" t="s">
        <v>75</v>
      </c>
      <c r="D2026" s="1" t="s">
        <v>19</v>
      </c>
      <c r="E2026" s="1" t="n">
        <v>13645</v>
      </c>
      <c r="F2026" s="1" t="n">
        <f aca="false">D2026-C2026</f>
        <v>2</v>
      </c>
      <c r="G2026" s="22" t="n">
        <v>5743.5</v>
      </c>
      <c r="H2026" s="1" t="n">
        <f aca="false">G2026*F2026</f>
        <v>11487</v>
      </c>
      <c r="I2026" s="13" t="s">
        <v>5548</v>
      </c>
      <c r="J2026" s="14" t="n">
        <v>11486.8</v>
      </c>
      <c r="K2026" s="1" t="n">
        <f aca="false">H2026-J2026</f>
        <v>0.200000000000728</v>
      </c>
      <c r="L2026" s="0"/>
    </row>
    <row r="2027" s="18" customFormat="true" ht="29.85" hidden="false" customHeight="false" outlineLevel="0" collapsed="false">
      <c r="A2027" s="15" t="s">
        <v>5549</v>
      </c>
      <c r="B2027" s="15" t="s">
        <v>5550</v>
      </c>
      <c r="C2027" s="15" t="s">
        <v>43</v>
      </c>
      <c r="D2027" s="15" t="s">
        <v>29</v>
      </c>
      <c r="E2027" s="15" t="n">
        <v>23700</v>
      </c>
      <c r="F2027" s="15" t="n">
        <f aca="false">D2027-C2027</f>
        <v>4</v>
      </c>
      <c r="G2027" s="15" t="n">
        <v>3670</v>
      </c>
      <c r="H2027" s="15" t="n">
        <f aca="false">G2027*F2027</f>
        <v>14680</v>
      </c>
      <c r="I2027" s="16" t="s">
        <v>5551</v>
      </c>
      <c r="J2027" s="17" t="n">
        <v>14680</v>
      </c>
      <c r="K2027" s="15" t="n">
        <f aca="false">H2027-J2027</f>
        <v>0</v>
      </c>
    </row>
    <row r="2028" customFormat="false" ht="30.8" hidden="false" customHeight="false" outlineLevel="0" collapsed="false">
      <c r="A2028" s="1" t="s">
        <v>5552</v>
      </c>
      <c r="B2028" s="1" t="s">
        <v>5553</v>
      </c>
      <c r="C2028" s="1" t="s">
        <v>207</v>
      </c>
      <c r="D2028" s="1" t="s">
        <v>150</v>
      </c>
      <c r="E2028" s="1" t="n">
        <v>42752.5</v>
      </c>
      <c r="F2028" s="1" t="n">
        <f aca="false">D2028-C2028</f>
        <v>7</v>
      </c>
      <c r="G2028" s="22" t="n">
        <v>3853.5</v>
      </c>
      <c r="H2028" s="1" t="n">
        <f aca="false">G2028*F2028</f>
        <v>26974.5</v>
      </c>
      <c r="I2028" s="13" t="s">
        <v>5554</v>
      </c>
      <c r="J2028" s="14" t="n">
        <v>26974.5</v>
      </c>
      <c r="K2028" s="1" t="n">
        <f aca="false">H2028-J2028</f>
        <v>0</v>
      </c>
      <c r="L2028" s="0"/>
    </row>
    <row r="2029" customFormat="false" ht="30.8" hidden="false" customHeight="false" outlineLevel="0" collapsed="false">
      <c r="A2029" s="1" t="s">
        <v>5555</v>
      </c>
      <c r="B2029" s="1" t="s">
        <v>5556</v>
      </c>
      <c r="C2029" s="1" t="s">
        <v>14</v>
      </c>
      <c r="D2029" s="1" t="s">
        <v>180</v>
      </c>
      <c r="E2029" s="1" t="n">
        <v>13645</v>
      </c>
      <c r="F2029" s="1" t="n">
        <f aca="false">D2029-C2029</f>
        <v>2</v>
      </c>
      <c r="G2029" s="22" t="n">
        <v>5743.5</v>
      </c>
      <c r="H2029" s="1" t="n">
        <f aca="false">G2029*F2029</f>
        <v>11487</v>
      </c>
      <c r="I2029" s="13" t="s">
        <v>5557</v>
      </c>
      <c r="J2029" s="14" t="n">
        <v>11486.8</v>
      </c>
      <c r="K2029" s="1" t="n">
        <f aca="false">H2029-J2029</f>
        <v>0.200000000000728</v>
      </c>
      <c r="L2029" s="0"/>
    </row>
    <row r="2030" customFormat="false" ht="30.8" hidden="false" customHeight="false" outlineLevel="0" collapsed="false">
      <c r="A2030" s="22" t="s">
        <v>5558</v>
      </c>
      <c r="B2030" s="22" t="s">
        <v>5559</v>
      </c>
      <c r="C2030" s="22" t="s">
        <v>133</v>
      </c>
      <c r="D2030" s="22" t="s">
        <v>51</v>
      </c>
      <c r="E2030" s="22" t="n">
        <v>9865</v>
      </c>
      <c r="F2030" s="22" t="n">
        <f aca="false">D2030-C2030</f>
        <v>2</v>
      </c>
      <c r="G2030" s="22" t="n">
        <v>3853.5</v>
      </c>
      <c r="H2030" s="22" t="n">
        <f aca="false">G2030*F2030</f>
        <v>7707</v>
      </c>
      <c r="I2030" s="13" t="s">
        <v>5560</v>
      </c>
      <c r="J2030" s="14" t="n">
        <v>7707</v>
      </c>
      <c r="K2030" s="1" t="n">
        <f aca="false">H2030-J2030</f>
        <v>0</v>
      </c>
      <c r="L2030" s="0"/>
    </row>
    <row r="2031" customFormat="false" ht="30.8" hidden="false" customHeight="false" outlineLevel="0" collapsed="false">
      <c r="A2031" s="22" t="s">
        <v>5561</v>
      </c>
      <c r="B2031" s="22" t="s">
        <v>5559</v>
      </c>
      <c r="C2031" s="22" t="s">
        <v>14</v>
      </c>
      <c r="D2031" s="22" t="s">
        <v>180</v>
      </c>
      <c r="E2031" s="22" t="n">
        <v>9865</v>
      </c>
      <c r="F2031" s="22" t="n">
        <f aca="false">D2031-C2031</f>
        <v>2</v>
      </c>
      <c r="G2031" s="22" t="n">
        <v>3853.5</v>
      </c>
      <c r="H2031" s="22" t="n">
        <f aca="false">G2031*F2031</f>
        <v>7707</v>
      </c>
      <c r="I2031" s="13" t="s">
        <v>5562</v>
      </c>
      <c r="J2031" s="14" t="n">
        <v>7707</v>
      </c>
      <c r="K2031" s="1" t="n">
        <f aca="false">H2031-J2031</f>
        <v>0</v>
      </c>
      <c r="L2031" s="0"/>
    </row>
    <row r="2032" s="18" customFormat="true" ht="29.85" hidden="false" customHeight="false" outlineLevel="0" collapsed="false">
      <c r="A2032" s="15" t="s">
        <v>5563</v>
      </c>
      <c r="B2032" s="15" t="s">
        <v>5564</v>
      </c>
      <c r="C2032" s="15" t="s">
        <v>28</v>
      </c>
      <c r="D2032" s="15" t="s">
        <v>75</v>
      </c>
      <c r="E2032" s="15" t="n">
        <v>61635</v>
      </c>
      <c r="F2032" s="15" t="n">
        <f aca="false">D2032-C2032</f>
        <v>7</v>
      </c>
      <c r="G2032" s="15" t="n">
        <v>3670</v>
      </c>
      <c r="H2032" s="15" t="n">
        <f aca="false">G2032*F2032</f>
        <v>25690</v>
      </c>
      <c r="I2032" s="16" t="s">
        <v>5565</v>
      </c>
      <c r="J2032" s="17" t="n">
        <v>25690</v>
      </c>
      <c r="K2032" s="15" t="n">
        <f aca="false">H2032-J2032</f>
        <v>0</v>
      </c>
    </row>
    <row r="2033" customFormat="false" ht="30.8" hidden="false" customHeight="false" outlineLevel="0" collapsed="false">
      <c r="A2033" s="1" t="s">
        <v>5566</v>
      </c>
      <c r="B2033" s="1" t="s">
        <v>5567</v>
      </c>
      <c r="C2033" s="1" t="s">
        <v>207</v>
      </c>
      <c r="D2033" s="1" t="s">
        <v>112</v>
      </c>
      <c r="E2033" s="1" t="n">
        <v>9865</v>
      </c>
      <c r="F2033" s="1" t="n">
        <f aca="false">D2033-C2033</f>
        <v>2</v>
      </c>
      <c r="G2033" s="22" t="n">
        <v>3853.5</v>
      </c>
      <c r="H2033" s="1" t="n">
        <f aca="false">G2033*F2033</f>
        <v>7707</v>
      </c>
      <c r="I2033" s="13" t="s">
        <v>5568</v>
      </c>
      <c r="J2033" s="14" t="n">
        <v>7707</v>
      </c>
      <c r="K2033" s="1" t="n">
        <f aca="false">H2033-J2033</f>
        <v>0</v>
      </c>
      <c r="L2033" s="0"/>
    </row>
    <row r="2034" customFormat="false" ht="30.8" hidden="false" customHeight="false" outlineLevel="0" collapsed="false">
      <c r="A2034" s="1" t="s">
        <v>5569</v>
      </c>
      <c r="B2034" s="1" t="s">
        <v>5570</v>
      </c>
      <c r="C2034" s="1" t="s">
        <v>207</v>
      </c>
      <c r="D2034" s="1" t="s">
        <v>112</v>
      </c>
      <c r="E2034" s="1" t="n">
        <v>9865</v>
      </c>
      <c r="F2034" s="1" t="n">
        <f aca="false">D2034-C2034</f>
        <v>2</v>
      </c>
      <c r="G2034" s="22" t="n">
        <v>3853.5</v>
      </c>
      <c r="H2034" s="1" t="n">
        <f aca="false">G2034*F2034</f>
        <v>7707</v>
      </c>
      <c r="I2034" s="13" t="s">
        <v>5571</v>
      </c>
      <c r="J2034" s="14" t="n">
        <v>7707</v>
      </c>
      <c r="K2034" s="1" t="n">
        <f aca="false">H2034-J2034</f>
        <v>0</v>
      </c>
      <c r="L2034" s="0"/>
    </row>
    <row r="2035" customFormat="false" ht="30.8" hidden="false" customHeight="false" outlineLevel="0" collapsed="false">
      <c r="A2035" s="1" t="s">
        <v>5572</v>
      </c>
      <c r="B2035" s="1" t="s">
        <v>5573</v>
      </c>
      <c r="C2035" s="1" t="s">
        <v>47</v>
      </c>
      <c r="D2035" s="1" t="s">
        <v>75</v>
      </c>
      <c r="E2035" s="1" t="n">
        <v>29595</v>
      </c>
      <c r="F2035" s="1" t="n">
        <f aca="false">D2035-C2035</f>
        <v>6</v>
      </c>
      <c r="G2035" s="22" t="n">
        <v>3853.5</v>
      </c>
      <c r="H2035" s="1" t="n">
        <f aca="false">G2035*F2035</f>
        <v>23121</v>
      </c>
      <c r="I2035" s="13" t="s">
        <v>5574</v>
      </c>
      <c r="J2035" s="14" t="n">
        <v>23121</v>
      </c>
      <c r="K2035" s="1" t="n">
        <f aca="false">H2035-J2035</f>
        <v>0</v>
      </c>
      <c r="L2035" s="0"/>
    </row>
    <row r="2036" customFormat="false" ht="15.9" hidden="false" customHeight="false" outlineLevel="0" collapsed="false">
      <c r="A2036" s="1" t="s">
        <v>5575</v>
      </c>
      <c r="B2036" s="1" t="s">
        <v>5576</v>
      </c>
      <c r="C2036" s="1" t="s">
        <v>142</v>
      </c>
      <c r="D2036" s="1" t="s">
        <v>74</v>
      </c>
      <c r="E2036" s="1" t="n">
        <v>18322.5</v>
      </c>
      <c r="F2036" s="1" t="n">
        <f aca="false">D2036-C2036</f>
        <v>3</v>
      </c>
      <c r="G2036" s="22" t="n">
        <v>3853.5</v>
      </c>
      <c r="H2036" s="1" t="n">
        <f aca="false">G2036*F2036</f>
        <v>11560.5</v>
      </c>
      <c r="I2036" s="13" t="s">
        <v>5577</v>
      </c>
      <c r="J2036" s="14" t="n">
        <v>11560.5</v>
      </c>
      <c r="K2036" s="1" t="n">
        <f aca="false">H2036-J2036</f>
        <v>0</v>
      </c>
      <c r="L2036" s="0"/>
    </row>
    <row r="2037" customFormat="false" ht="30.8" hidden="false" customHeight="false" outlineLevel="0" collapsed="false">
      <c r="A2037" s="22" t="s">
        <v>5578</v>
      </c>
      <c r="B2037" s="22" t="s">
        <v>5579</v>
      </c>
      <c r="C2037" s="22" t="s">
        <v>150</v>
      </c>
      <c r="D2037" s="22" t="s">
        <v>58</v>
      </c>
      <c r="E2037" s="22" t="n">
        <v>4932.5</v>
      </c>
      <c r="F2037" s="22" t="n">
        <f aca="false">D2037-C2037</f>
        <v>1</v>
      </c>
      <c r="G2037" s="22" t="n">
        <v>3853.5</v>
      </c>
      <c r="H2037" s="22" t="n">
        <f aca="false">G2037*F2037</f>
        <v>3853.5</v>
      </c>
      <c r="I2037" s="13" t="s">
        <v>5580</v>
      </c>
      <c r="J2037" s="14" t="n">
        <v>3853.5</v>
      </c>
      <c r="K2037" s="1" t="n">
        <f aca="false">H2037-J2037</f>
        <v>0</v>
      </c>
      <c r="L2037" s="0"/>
    </row>
    <row r="2038" customFormat="false" ht="30.8" hidden="false" customHeight="false" outlineLevel="0" collapsed="false">
      <c r="A2038" s="1" t="s">
        <v>5581</v>
      </c>
      <c r="B2038" s="1" t="s">
        <v>5582</v>
      </c>
      <c r="C2038" s="1" t="s">
        <v>133</v>
      </c>
      <c r="D2038" s="1" t="s">
        <v>112</v>
      </c>
      <c r="E2038" s="1" t="n">
        <v>20467.5</v>
      </c>
      <c r="F2038" s="1" t="n">
        <f aca="false">D2038-C2038</f>
        <v>3</v>
      </c>
      <c r="G2038" s="22" t="n">
        <v>5743.5</v>
      </c>
      <c r="H2038" s="1" t="n">
        <f aca="false">G2038*F2038</f>
        <v>17230.5</v>
      </c>
      <c r="I2038" s="13" t="s">
        <v>5583</v>
      </c>
      <c r="J2038" s="14" t="n">
        <v>17230.2</v>
      </c>
      <c r="K2038" s="1" t="n">
        <f aca="false">H2038-J2038</f>
        <v>0.299999999999272</v>
      </c>
      <c r="L2038" s="0"/>
    </row>
    <row r="2039" customFormat="false" ht="30.8" hidden="false" customHeight="false" outlineLevel="0" collapsed="false">
      <c r="A2039" s="1" t="s">
        <v>5584</v>
      </c>
      <c r="B2039" s="1" t="s">
        <v>5585</v>
      </c>
      <c r="C2039" s="1" t="s">
        <v>13</v>
      </c>
      <c r="D2039" s="1" t="s">
        <v>20</v>
      </c>
      <c r="E2039" s="1" t="n">
        <v>52307.5</v>
      </c>
      <c r="F2039" s="1" t="n">
        <f aca="false">D2039-C2039</f>
        <v>7</v>
      </c>
      <c r="G2039" s="22" t="n">
        <v>3853.5</v>
      </c>
      <c r="H2039" s="1" t="n">
        <f aca="false">G2039*F2039</f>
        <v>26974.5</v>
      </c>
      <c r="I2039" s="13" t="s">
        <v>5586</v>
      </c>
      <c r="J2039" s="14" t="n">
        <v>26974.5</v>
      </c>
      <c r="K2039" s="1" t="n">
        <f aca="false">H2039-J2039</f>
        <v>0</v>
      </c>
      <c r="L2039" s="0"/>
    </row>
    <row r="2040" customFormat="false" ht="30.8" hidden="false" customHeight="false" outlineLevel="0" collapsed="false">
      <c r="A2040" s="1" t="s">
        <v>5587</v>
      </c>
      <c r="B2040" s="1" t="s">
        <v>5588</v>
      </c>
      <c r="C2040" s="1" t="s">
        <v>82</v>
      </c>
      <c r="D2040" s="1" t="s">
        <v>67</v>
      </c>
      <c r="E2040" s="1" t="n">
        <v>17107.5</v>
      </c>
      <c r="F2040" s="1" t="n">
        <f aca="false">D2040-C2040</f>
        <v>3</v>
      </c>
      <c r="G2040" s="22" t="n">
        <v>3853.5</v>
      </c>
      <c r="H2040" s="1" t="n">
        <f aca="false">G2040*F2040</f>
        <v>11560.5</v>
      </c>
      <c r="I2040" s="13" t="s">
        <v>5589</v>
      </c>
      <c r="J2040" s="14" t="n">
        <v>11560.5</v>
      </c>
      <c r="K2040" s="1" t="n">
        <f aca="false">H2040-J2040</f>
        <v>0</v>
      </c>
      <c r="L2040" s="0"/>
    </row>
    <row r="2041" customFormat="false" ht="15.9" hidden="false" customHeight="false" outlineLevel="0" collapsed="false">
      <c r="A2041" s="1" t="s">
        <v>5590</v>
      </c>
      <c r="B2041" s="1" t="s">
        <v>5591</v>
      </c>
      <c r="C2041" s="1" t="s">
        <v>207</v>
      </c>
      <c r="D2041" s="1" t="s">
        <v>20</v>
      </c>
      <c r="E2041" s="1" t="n">
        <v>19730</v>
      </c>
      <c r="F2041" s="1" t="n">
        <f aca="false">D2041-C2041</f>
        <v>4</v>
      </c>
      <c r="G2041" s="22" t="n">
        <v>3853.5</v>
      </c>
      <c r="H2041" s="1" t="n">
        <f aca="false">G2041*F2041</f>
        <v>15414</v>
      </c>
      <c r="I2041" s="13" t="s">
        <v>5592</v>
      </c>
      <c r="J2041" s="14" t="n">
        <v>15414</v>
      </c>
      <c r="K2041" s="1" t="n">
        <f aca="false">H2041-J2041</f>
        <v>0</v>
      </c>
      <c r="L2041" s="0"/>
    </row>
    <row r="2042" customFormat="false" ht="30.8" hidden="false" customHeight="false" outlineLevel="0" collapsed="false">
      <c r="A2042" s="1" t="s">
        <v>5593</v>
      </c>
      <c r="B2042" s="1" t="s">
        <v>5594</v>
      </c>
      <c r="C2042" s="1" t="s">
        <v>51</v>
      </c>
      <c r="D2042" s="1" t="s">
        <v>14</v>
      </c>
      <c r="E2042" s="1" t="n">
        <v>12865</v>
      </c>
      <c r="F2042" s="1" t="n">
        <f aca="false">D2042-C2042</f>
        <v>2</v>
      </c>
      <c r="G2042" s="22" t="n">
        <v>4693.5</v>
      </c>
      <c r="H2042" s="1" t="n">
        <f aca="false">G2042*F2042</f>
        <v>9387</v>
      </c>
      <c r="I2042" s="13" t="s">
        <v>5595</v>
      </c>
      <c r="J2042" s="14" t="n">
        <v>9387</v>
      </c>
      <c r="K2042" s="1" t="n">
        <f aca="false">H2042-J2042</f>
        <v>0</v>
      </c>
      <c r="L2042" s="0"/>
    </row>
    <row r="2043" customFormat="false" ht="30.8" hidden="false" customHeight="false" outlineLevel="0" collapsed="false">
      <c r="A2043" s="1" t="s">
        <v>5596</v>
      </c>
      <c r="B2043" s="1" t="s">
        <v>5597</v>
      </c>
      <c r="C2043" s="1" t="s">
        <v>133</v>
      </c>
      <c r="D2043" s="1" t="s">
        <v>51</v>
      </c>
      <c r="E2043" s="1" t="n">
        <v>9865</v>
      </c>
      <c r="F2043" s="1" t="n">
        <f aca="false">D2043-C2043</f>
        <v>2</v>
      </c>
      <c r="G2043" s="22" t="n">
        <v>3853.5</v>
      </c>
      <c r="H2043" s="1" t="n">
        <f aca="false">G2043*F2043</f>
        <v>7707</v>
      </c>
      <c r="I2043" s="13" t="s">
        <v>5598</v>
      </c>
      <c r="J2043" s="14" t="n">
        <v>7707</v>
      </c>
      <c r="K2043" s="1" t="n">
        <f aca="false">H2043-J2043</f>
        <v>0</v>
      </c>
      <c r="L2043" s="0"/>
    </row>
    <row r="2044" customFormat="false" ht="30.8" hidden="false" customHeight="false" outlineLevel="0" collapsed="false">
      <c r="A2044" s="1" t="s">
        <v>5599</v>
      </c>
      <c r="B2044" s="1" t="s">
        <v>5600</v>
      </c>
      <c r="C2044" s="1" t="s">
        <v>43</v>
      </c>
      <c r="D2044" s="1" t="s">
        <v>47</v>
      </c>
      <c r="E2044" s="1" t="n">
        <v>11405</v>
      </c>
      <c r="F2044" s="1" t="n">
        <f aca="false">D2044-C2044</f>
        <v>2</v>
      </c>
      <c r="G2044" s="22" t="n">
        <v>3853.5</v>
      </c>
      <c r="H2044" s="1" t="n">
        <f aca="false">G2044*F2044</f>
        <v>7707</v>
      </c>
      <c r="I2044" s="13" t="s">
        <v>5601</v>
      </c>
      <c r="J2044" s="14" t="n">
        <v>7707</v>
      </c>
      <c r="K2044" s="1" t="n">
        <f aca="false">H2044-J2044</f>
        <v>0</v>
      </c>
      <c r="L2044" s="0"/>
    </row>
    <row r="2045" customFormat="false" ht="30.8" hidden="false" customHeight="false" outlineLevel="0" collapsed="false">
      <c r="A2045" s="1" t="s">
        <v>5602</v>
      </c>
      <c r="B2045" s="1" t="s">
        <v>5603</v>
      </c>
      <c r="C2045" s="1" t="s">
        <v>93</v>
      </c>
      <c r="D2045" s="1" t="s">
        <v>119</v>
      </c>
      <c r="E2045" s="1" t="n">
        <v>5207.5</v>
      </c>
      <c r="F2045" s="1" t="n">
        <f aca="false">D2045-C2045</f>
        <v>1</v>
      </c>
      <c r="G2045" s="22" t="n">
        <v>3853.5</v>
      </c>
      <c r="H2045" s="1" t="n">
        <f aca="false">G2045*F2045</f>
        <v>3853.5</v>
      </c>
      <c r="I2045" s="13" t="s">
        <v>5604</v>
      </c>
      <c r="J2045" s="14" t="n">
        <v>3853.5</v>
      </c>
      <c r="K2045" s="1" t="n">
        <f aca="false">H2045-J2045</f>
        <v>0</v>
      </c>
      <c r="L2045" s="0"/>
    </row>
    <row r="2046" customFormat="false" ht="15.9" hidden="false" customHeight="false" outlineLevel="0" collapsed="false">
      <c r="A2046" s="1" t="s">
        <v>5605</v>
      </c>
      <c r="B2046" s="1" t="s">
        <v>5606</v>
      </c>
      <c r="C2046" s="1" t="s">
        <v>51</v>
      </c>
      <c r="D2046" s="1" t="s">
        <v>112</v>
      </c>
      <c r="E2046" s="1" t="n">
        <v>5772.5</v>
      </c>
      <c r="F2046" s="1" t="n">
        <f aca="false">D2046-C2046</f>
        <v>1</v>
      </c>
      <c r="G2046" s="22" t="n">
        <v>4693.5</v>
      </c>
      <c r="H2046" s="1" t="n">
        <f aca="false">G2046*F2046</f>
        <v>4693.5</v>
      </c>
      <c r="I2046" s="13" t="s">
        <v>5607</v>
      </c>
      <c r="J2046" s="14" t="n">
        <v>4693.5</v>
      </c>
      <c r="K2046" s="1" t="n">
        <f aca="false">H2046-J2046</f>
        <v>0</v>
      </c>
      <c r="L2046" s="0"/>
    </row>
    <row r="2047" customFormat="false" ht="15.9" hidden="false" customHeight="false" outlineLevel="0" collapsed="false">
      <c r="A2047" s="1" t="s">
        <v>5608</v>
      </c>
      <c r="B2047" s="1" t="s">
        <v>5606</v>
      </c>
      <c r="C2047" s="1" t="s">
        <v>112</v>
      </c>
      <c r="D2047" s="1" t="s">
        <v>14</v>
      </c>
      <c r="E2047" s="1" t="n">
        <v>4932.5</v>
      </c>
      <c r="F2047" s="1" t="n">
        <f aca="false">D2047-C2047</f>
        <v>1</v>
      </c>
      <c r="G2047" s="22" t="n">
        <v>3853.5</v>
      </c>
      <c r="H2047" s="1" t="n">
        <f aca="false">G2047*F2047</f>
        <v>3853.5</v>
      </c>
      <c r="I2047" s="13" t="s">
        <v>5609</v>
      </c>
      <c r="J2047" s="14" t="n">
        <v>3853.5</v>
      </c>
      <c r="K2047" s="1" t="n">
        <f aca="false">H2047-J2047</f>
        <v>0</v>
      </c>
      <c r="L2047" s="0"/>
    </row>
    <row r="2048" customFormat="false" ht="30.8" hidden="false" customHeight="false" outlineLevel="0" collapsed="false">
      <c r="A2048" s="1" t="s">
        <v>5610</v>
      </c>
      <c r="B2048" s="1" t="s">
        <v>5611</v>
      </c>
      <c r="C2048" s="1" t="s">
        <v>35</v>
      </c>
      <c r="D2048" s="1" t="s">
        <v>39</v>
      </c>
      <c r="E2048" s="1" t="n">
        <v>5702.5</v>
      </c>
      <c r="F2048" s="1" t="n">
        <f aca="false">D2048-C2048</f>
        <v>1</v>
      </c>
      <c r="G2048" s="22" t="n">
        <v>3853.5</v>
      </c>
      <c r="H2048" s="1" t="n">
        <f aca="false">G2048*F2048</f>
        <v>3853.5</v>
      </c>
      <c r="I2048" s="13" t="s">
        <v>5612</v>
      </c>
      <c r="J2048" s="14" t="n">
        <v>3853.5</v>
      </c>
      <c r="K2048" s="1" t="n">
        <f aca="false">H2048-J2048</f>
        <v>0</v>
      </c>
      <c r="L2048" s="0"/>
    </row>
    <row r="2049" customFormat="false" ht="30.8" hidden="false" customHeight="false" outlineLevel="0" collapsed="false">
      <c r="A2049" s="22" t="s">
        <v>5613</v>
      </c>
      <c r="B2049" s="22" t="s">
        <v>5614</v>
      </c>
      <c r="C2049" s="22" t="s">
        <v>19</v>
      </c>
      <c r="D2049" s="22" t="s">
        <v>133</v>
      </c>
      <c r="E2049" s="22" t="n">
        <v>46867.5</v>
      </c>
      <c r="F2049" s="22" t="n">
        <f aca="false">D2049-C2049</f>
        <v>9</v>
      </c>
      <c r="G2049" s="22" t="n">
        <v>3853.5</v>
      </c>
      <c r="H2049" s="22" t="n">
        <f aca="false">G2049*F2049</f>
        <v>34681.5</v>
      </c>
      <c r="I2049" s="13" t="s">
        <v>5615</v>
      </c>
      <c r="J2049" s="14" t="n">
        <v>34681.5</v>
      </c>
      <c r="K2049" s="1" t="n">
        <f aca="false">H2049-J2049</f>
        <v>0</v>
      </c>
      <c r="L2049" s="0"/>
    </row>
    <row r="2050" customFormat="false" ht="30.8" hidden="false" customHeight="false" outlineLevel="0" collapsed="false">
      <c r="A2050" s="22" t="s">
        <v>5616</v>
      </c>
      <c r="B2050" s="22" t="s">
        <v>5614</v>
      </c>
      <c r="C2050" s="22" t="s">
        <v>133</v>
      </c>
      <c r="D2050" s="22" t="s">
        <v>51</v>
      </c>
      <c r="E2050" s="22" t="n">
        <v>9865</v>
      </c>
      <c r="F2050" s="22" t="n">
        <f aca="false">D2050-C2050</f>
        <v>2</v>
      </c>
      <c r="G2050" s="22" t="n">
        <v>3853.5</v>
      </c>
      <c r="H2050" s="22" t="n">
        <f aca="false">G2050*F2050</f>
        <v>7707</v>
      </c>
      <c r="I2050" s="13" t="s">
        <v>5617</v>
      </c>
      <c r="J2050" s="14" t="n">
        <v>7707</v>
      </c>
      <c r="K2050" s="1" t="n">
        <f aca="false">H2050-J2050</f>
        <v>0</v>
      </c>
      <c r="L2050" s="0"/>
    </row>
    <row r="2051" customFormat="false" ht="30.8" hidden="false" customHeight="false" outlineLevel="0" collapsed="false">
      <c r="A2051" s="1" t="s">
        <v>5618</v>
      </c>
      <c r="B2051" s="1" t="s">
        <v>5619</v>
      </c>
      <c r="C2051" s="1" t="s">
        <v>14</v>
      </c>
      <c r="D2051" s="1" t="s">
        <v>180</v>
      </c>
      <c r="E2051" s="1" t="n">
        <v>9865</v>
      </c>
      <c r="F2051" s="1" t="n">
        <f aca="false">D2051-C2051</f>
        <v>2</v>
      </c>
      <c r="G2051" s="22" t="n">
        <v>3853.5</v>
      </c>
      <c r="H2051" s="1" t="n">
        <f aca="false">G2051*F2051</f>
        <v>7707</v>
      </c>
      <c r="I2051" s="13" t="s">
        <v>5620</v>
      </c>
      <c r="J2051" s="14" t="n">
        <v>7707</v>
      </c>
      <c r="K2051" s="1" t="n">
        <f aca="false">H2051-J2051</f>
        <v>0</v>
      </c>
      <c r="L2051" s="0"/>
    </row>
    <row r="2052" customFormat="false" ht="30.8" hidden="false" customHeight="false" outlineLevel="0" collapsed="false">
      <c r="A2052" s="1" t="s">
        <v>5621</v>
      </c>
      <c r="B2052" s="1" t="s">
        <v>5622</v>
      </c>
      <c r="C2052" s="1" t="s">
        <v>93</v>
      </c>
      <c r="D2052" s="1" t="s">
        <v>67</v>
      </c>
      <c r="E2052" s="1" t="n">
        <v>9865</v>
      </c>
      <c r="F2052" s="1" t="n">
        <f aca="false">D2052-C2052</f>
        <v>2</v>
      </c>
      <c r="G2052" s="22" t="n">
        <v>3853.5</v>
      </c>
      <c r="H2052" s="1" t="n">
        <f aca="false">G2052*F2052</f>
        <v>7707</v>
      </c>
      <c r="I2052" s="13" t="s">
        <v>5623</v>
      </c>
      <c r="J2052" s="14" t="n">
        <v>7707</v>
      </c>
      <c r="K2052" s="1" t="n">
        <f aca="false">H2052-J2052</f>
        <v>0</v>
      </c>
      <c r="L2052" s="0"/>
    </row>
    <row r="2053" customFormat="false" ht="30.8" hidden="false" customHeight="false" outlineLevel="0" collapsed="false">
      <c r="A2053" s="1" t="s">
        <v>5624</v>
      </c>
      <c r="B2053" s="1" t="s">
        <v>5625</v>
      </c>
      <c r="C2053" s="1" t="s">
        <v>75</v>
      </c>
      <c r="D2053" s="1" t="s">
        <v>35</v>
      </c>
      <c r="E2053" s="1" t="n">
        <v>39147.5</v>
      </c>
      <c r="F2053" s="1" t="n">
        <f aca="false">D2053-C2053</f>
        <v>7</v>
      </c>
      <c r="G2053" s="22" t="n">
        <v>3853.5</v>
      </c>
      <c r="H2053" s="1" t="n">
        <f aca="false">G2053*F2053</f>
        <v>26974.5</v>
      </c>
      <c r="I2053" s="13" t="s">
        <v>5626</v>
      </c>
      <c r="J2053" s="14" t="n">
        <v>26974.5</v>
      </c>
      <c r="K2053" s="1" t="n">
        <f aca="false">H2053-J2053</f>
        <v>0</v>
      </c>
      <c r="L2053" s="0"/>
    </row>
    <row r="2054" customFormat="false" ht="30.8" hidden="false" customHeight="false" outlineLevel="0" collapsed="false">
      <c r="A2054" s="1" t="s">
        <v>5627</v>
      </c>
      <c r="B2054" s="1" t="s">
        <v>5628</v>
      </c>
      <c r="C2054" s="1" t="s">
        <v>82</v>
      </c>
      <c r="D2054" s="1" t="s">
        <v>119</v>
      </c>
      <c r="E2054" s="1" t="n">
        <v>10965</v>
      </c>
      <c r="F2054" s="1" t="n">
        <f aca="false">D2054-C2054</f>
        <v>2</v>
      </c>
      <c r="G2054" s="22" t="n">
        <v>3853.5</v>
      </c>
      <c r="H2054" s="1" t="n">
        <f aca="false">G2054*F2054</f>
        <v>7707</v>
      </c>
      <c r="I2054" s="13" t="s">
        <v>5629</v>
      </c>
      <c r="J2054" s="14" t="n">
        <v>7707</v>
      </c>
      <c r="K2054" s="1" t="n">
        <f aca="false">H2054-J2054</f>
        <v>0</v>
      </c>
      <c r="L2054" s="0"/>
    </row>
    <row r="2055" customFormat="false" ht="30.8" hidden="false" customHeight="false" outlineLevel="0" collapsed="false">
      <c r="A2055" s="1" t="s">
        <v>5630</v>
      </c>
      <c r="B2055" s="1" t="s">
        <v>5631</v>
      </c>
      <c r="C2055" s="1" t="s">
        <v>39</v>
      </c>
      <c r="D2055" s="1" t="s">
        <v>14</v>
      </c>
      <c r="E2055" s="1" t="n">
        <v>42752.5</v>
      </c>
      <c r="F2055" s="1" t="n">
        <f aca="false">D2055-C2055</f>
        <v>7</v>
      </c>
      <c r="G2055" s="22" t="n">
        <v>3853.5</v>
      </c>
      <c r="H2055" s="1" t="n">
        <f aca="false">G2055*F2055</f>
        <v>26974.5</v>
      </c>
      <c r="I2055" s="13" t="s">
        <v>5632</v>
      </c>
      <c r="J2055" s="14" t="n">
        <v>26974.5</v>
      </c>
      <c r="K2055" s="1" t="n">
        <f aca="false">H2055-J2055</f>
        <v>0</v>
      </c>
      <c r="L2055" s="0"/>
    </row>
    <row r="2056" customFormat="false" ht="30.8" hidden="false" customHeight="false" outlineLevel="0" collapsed="false">
      <c r="A2056" s="22" t="s">
        <v>5633</v>
      </c>
      <c r="B2056" s="22" t="s">
        <v>5634</v>
      </c>
      <c r="C2056" s="22" t="s">
        <v>207</v>
      </c>
      <c r="D2056" s="22" t="s">
        <v>51</v>
      </c>
      <c r="E2056" s="22" t="n">
        <v>4932.5</v>
      </c>
      <c r="F2056" s="22" t="n">
        <f aca="false">D2056-C2056</f>
        <v>1</v>
      </c>
      <c r="G2056" s="22" t="n">
        <v>3853.5</v>
      </c>
      <c r="H2056" s="22" t="n">
        <f aca="false">G2056*F2056</f>
        <v>3853.5</v>
      </c>
      <c r="I2056" s="13" t="s">
        <v>5635</v>
      </c>
      <c r="J2056" s="14" t="n">
        <v>3853.5</v>
      </c>
      <c r="K2056" s="1" t="n">
        <f aca="false">H2056-J2056</f>
        <v>0</v>
      </c>
      <c r="L2056" s="0"/>
    </row>
    <row r="2057" s="12" customFormat="true" ht="29.85" hidden="false" customHeight="false" outlineLevel="0" collapsed="false">
      <c r="A2057" s="19" t="s">
        <v>5636</v>
      </c>
      <c r="B2057" s="11" t="s">
        <v>5637</v>
      </c>
      <c r="C2057" s="11" t="s">
        <v>14</v>
      </c>
      <c r="D2057" s="11" t="s">
        <v>58</v>
      </c>
      <c r="E2057" s="11" t="n">
        <v>75042.5</v>
      </c>
      <c r="F2057" s="11" t="n">
        <v>5</v>
      </c>
      <c r="G2057" s="8" t="n">
        <f aca="false">4693.5*2</f>
        <v>9387</v>
      </c>
      <c r="H2057" s="11" t="n">
        <f aca="false">G2057*F2057</f>
        <v>46935</v>
      </c>
      <c r="I2057" s="9" t="s">
        <v>5638</v>
      </c>
      <c r="J2057" s="10" t="n">
        <v>23467.5</v>
      </c>
      <c r="K2057" s="11" t="n">
        <f aca="false">H2057+H2058-J2057-J2058-J2059</f>
        <v>0</v>
      </c>
      <c r="L2057" s="11"/>
    </row>
    <row r="2058" s="12" customFormat="true" ht="29.85" hidden="false" customHeight="false" outlineLevel="0" collapsed="false">
      <c r="A2058" s="19"/>
      <c r="B2058" s="11"/>
      <c r="C2058" s="11"/>
      <c r="D2058" s="11"/>
      <c r="E2058" s="11"/>
      <c r="F2058" s="11" t="n">
        <v>3</v>
      </c>
      <c r="G2058" s="8" t="n">
        <v>4693.5</v>
      </c>
      <c r="H2058" s="11" t="n">
        <f aca="false">G2058*F2058</f>
        <v>14080.5</v>
      </c>
      <c r="I2058" s="9" t="s">
        <v>5639</v>
      </c>
      <c r="J2058" s="10" t="n">
        <v>23467.5</v>
      </c>
      <c r="K2058" s="11" t="n">
        <v>0</v>
      </c>
      <c r="L2058" s="11"/>
    </row>
    <row r="2059" s="12" customFormat="true" ht="29.85" hidden="false" customHeight="false" outlineLevel="0" collapsed="false">
      <c r="A2059" s="19"/>
      <c r="B2059" s="11"/>
      <c r="C2059" s="11"/>
      <c r="D2059" s="11"/>
      <c r="E2059" s="11"/>
      <c r="F2059" s="11"/>
      <c r="G2059" s="8"/>
      <c r="H2059" s="11"/>
      <c r="I2059" s="9" t="s">
        <v>5640</v>
      </c>
      <c r="J2059" s="10" t="n">
        <v>14080.5</v>
      </c>
      <c r="K2059" s="11" t="n">
        <v>0</v>
      </c>
      <c r="L2059" s="11"/>
    </row>
    <row r="2060" s="12" customFormat="true" ht="29.85" hidden="false" customHeight="false" outlineLevel="0" collapsed="false">
      <c r="A2060" s="19" t="s">
        <v>5641</v>
      </c>
      <c r="B2060" s="11" t="s">
        <v>5642</v>
      </c>
      <c r="C2060" s="11" t="s">
        <v>2828</v>
      </c>
      <c r="D2060" s="11" t="s">
        <v>28</v>
      </c>
      <c r="E2060" s="11" t="n">
        <v>20953.5</v>
      </c>
      <c r="F2060" s="11" t="n">
        <v>1</v>
      </c>
      <c r="G2060" s="8" t="n">
        <v>3853.5</v>
      </c>
      <c r="H2060" s="11" t="n">
        <f aca="false">G2060*F2060</f>
        <v>3853.5</v>
      </c>
      <c r="I2060" s="9" t="s">
        <v>5643</v>
      </c>
      <c r="J2060" s="10" t="n">
        <v>3853.5</v>
      </c>
      <c r="K2060" s="11" t="n">
        <f aca="false">H2060+H2061-J2060-J2061</f>
        <v>4000</v>
      </c>
      <c r="L2060" s="11"/>
    </row>
    <row r="2061" s="12" customFormat="true" ht="29.85" hidden="false" customHeight="false" outlineLevel="0" collapsed="false">
      <c r="A2061" s="19"/>
      <c r="B2061" s="11"/>
      <c r="C2061" s="11"/>
      <c r="D2061" s="11"/>
      <c r="E2061" s="11"/>
      <c r="F2061" s="11" t="n">
        <v>4</v>
      </c>
      <c r="G2061" s="8" t="n">
        <v>5000</v>
      </c>
      <c r="H2061" s="11" t="n">
        <f aca="false">G2061*F2061</f>
        <v>20000</v>
      </c>
      <c r="I2061" s="9" t="s">
        <v>5644</v>
      </c>
      <c r="J2061" s="10" t="n">
        <v>16000</v>
      </c>
      <c r="K2061" s="11" t="n">
        <v>0</v>
      </c>
      <c r="L2061" s="11"/>
    </row>
    <row r="2062" customFormat="false" ht="30.8" hidden="false" customHeight="false" outlineLevel="0" collapsed="false">
      <c r="A2062" s="1" t="s">
        <v>5645</v>
      </c>
      <c r="B2062" s="1" t="s">
        <v>5646</v>
      </c>
      <c r="C2062" s="1" t="s">
        <v>93</v>
      </c>
      <c r="D2062" s="1" t="s">
        <v>86</v>
      </c>
      <c r="E2062" s="1" t="n">
        <v>29595</v>
      </c>
      <c r="F2062" s="1" t="n">
        <f aca="false">D2062-C2062</f>
        <v>6</v>
      </c>
      <c r="G2062" s="22" t="n">
        <v>3853.5</v>
      </c>
      <c r="H2062" s="1" t="n">
        <f aca="false">G2062*F2062</f>
        <v>23121</v>
      </c>
      <c r="I2062" s="13" t="s">
        <v>5647</v>
      </c>
      <c r="J2062" s="14" t="n">
        <v>23121</v>
      </c>
      <c r="K2062" s="1" t="n">
        <f aca="false">H2062-J2062</f>
        <v>0</v>
      </c>
      <c r="L2062" s="0"/>
    </row>
    <row r="2063" customFormat="false" ht="15.9" hidden="false" customHeight="false" outlineLevel="0" collapsed="false">
      <c r="A2063" s="1" t="s">
        <v>5648</v>
      </c>
      <c r="B2063" s="1" t="s">
        <v>5649</v>
      </c>
      <c r="C2063" s="1" t="s">
        <v>14</v>
      </c>
      <c r="D2063" s="1" t="s">
        <v>20</v>
      </c>
      <c r="E2063" s="1" t="n">
        <v>5772.5</v>
      </c>
      <c r="F2063" s="1" t="n">
        <f aca="false">D2063-C2063</f>
        <v>1</v>
      </c>
      <c r="G2063" s="22" t="n">
        <v>4693.5</v>
      </c>
      <c r="H2063" s="1" t="n">
        <f aca="false">G2063*F2063</f>
        <v>4693.5</v>
      </c>
      <c r="I2063" s="13" t="s">
        <v>5650</v>
      </c>
      <c r="J2063" s="14" t="n">
        <v>4693.5</v>
      </c>
      <c r="K2063" s="1" t="n">
        <f aca="false">H2063-J2063</f>
        <v>0</v>
      </c>
      <c r="L2063" s="0"/>
    </row>
    <row r="2064" customFormat="false" ht="30.8" hidden="false" customHeight="false" outlineLevel="0" collapsed="false">
      <c r="A2064" s="1" t="s">
        <v>5651</v>
      </c>
      <c r="B2064" s="1" t="s">
        <v>5652</v>
      </c>
      <c r="C2064" s="1" t="s">
        <v>142</v>
      </c>
      <c r="D2064" s="1" t="s">
        <v>63</v>
      </c>
      <c r="E2064" s="1" t="n">
        <v>9865</v>
      </c>
      <c r="F2064" s="1" t="n">
        <f aca="false">D2064-C2064</f>
        <v>2</v>
      </c>
      <c r="G2064" s="22" t="n">
        <v>3853.5</v>
      </c>
      <c r="H2064" s="1" t="n">
        <f aca="false">G2064*F2064</f>
        <v>7707</v>
      </c>
      <c r="I2064" s="13" t="s">
        <v>5653</v>
      </c>
      <c r="J2064" s="14" t="n">
        <v>7707</v>
      </c>
      <c r="K2064" s="1" t="n">
        <f aca="false">H2064-J2064</f>
        <v>0</v>
      </c>
      <c r="L2064" s="0"/>
    </row>
    <row r="2065" customFormat="false" ht="30.8" hidden="false" customHeight="false" outlineLevel="0" collapsed="false">
      <c r="A2065" s="1" t="s">
        <v>5654</v>
      </c>
      <c r="B2065" s="1" t="s">
        <v>5655</v>
      </c>
      <c r="C2065" s="1" t="s">
        <v>19</v>
      </c>
      <c r="D2065" s="1" t="s">
        <v>82</v>
      </c>
      <c r="E2065" s="1" t="n">
        <v>4932.5</v>
      </c>
      <c r="F2065" s="1" t="n">
        <f aca="false">D2065-C2065</f>
        <v>1</v>
      </c>
      <c r="G2065" s="22" t="n">
        <v>3853.5</v>
      </c>
      <c r="H2065" s="1" t="n">
        <f aca="false">G2065*F2065</f>
        <v>3853.5</v>
      </c>
      <c r="I2065" s="13" t="s">
        <v>5656</v>
      </c>
      <c r="J2065" s="14" t="n">
        <v>3853.5</v>
      </c>
      <c r="K2065" s="1" t="n">
        <f aca="false">H2065-J2065</f>
        <v>0</v>
      </c>
      <c r="L2065" s="0"/>
    </row>
    <row r="2066" customFormat="false" ht="30.8" hidden="false" customHeight="false" outlineLevel="0" collapsed="false">
      <c r="A2066" s="1" t="s">
        <v>5657</v>
      </c>
      <c r="B2066" s="1" t="s">
        <v>5655</v>
      </c>
      <c r="C2066" s="1" t="s">
        <v>39</v>
      </c>
      <c r="D2066" s="1" t="s">
        <v>86</v>
      </c>
      <c r="E2066" s="1" t="n">
        <v>9865</v>
      </c>
      <c r="F2066" s="1" t="n">
        <f aca="false">D2066-C2066</f>
        <v>2</v>
      </c>
      <c r="G2066" s="22" t="n">
        <v>3853.5</v>
      </c>
      <c r="H2066" s="1" t="n">
        <f aca="false">G2066*F2066</f>
        <v>7707</v>
      </c>
      <c r="I2066" s="13" t="s">
        <v>5658</v>
      </c>
      <c r="J2066" s="14" t="n">
        <v>7707</v>
      </c>
      <c r="K2066" s="1" t="n">
        <f aca="false">H2066-J2066</f>
        <v>0</v>
      </c>
      <c r="L2066" s="0"/>
    </row>
    <row r="2067" customFormat="false" ht="15.9" hidden="false" customHeight="false" outlineLevel="0" collapsed="false">
      <c r="A2067" s="22" t="s">
        <v>5659</v>
      </c>
      <c r="B2067" s="22" t="s">
        <v>5660</v>
      </c>
      <c r="C2067" s="22" t="s">
        <v>20</v>
      </c>
      <c r="D2067" s="22" t="s">
        <v>58</v>
      </c>
      <c r="E2067" s="22" t="n">
        <v>29130</v>
      </c>
      <c r="F2067" s="22" t="n">
        <f aca="false">D2067-C2067</f>
        <v>4</v>
      </c>
      <c r="G2067" s="22" t="n">
        <v>3853.5</v>
      </c>
      <c r="H2067" s="22" t="n">
        <f aca="false">G2067*F2067</f>
        <v>15414</v>
      </c>
      <c r="I2067" s="13" t="s">
        <v>5661</v>
      </c>
      <c r="J2067" s="14" t="n">
        <v>15414</v>
      </c>
      <c r="K2067" s="1" t="n">
        <f aca="false">H2067-J2067</f>
        <v>0</v>
      </c>
      <c r="L2067" s="0"/>
    </row>
    <row r="2068" customFormat="false" ht="30.8" hidden="false" customHeight="false" outlineLevel="0" collapsed="false">
      <c r="A2068" s="1" t="s">
        <v>5662</v>
      </c>
      <c r="B2068" s="1" t="s">
        <v>5663</v>
      </c>
      <c r="C2068" s="1" t="s">
        <v>28</v>
      </c>
      <c r="D2068" s="1" t="s">
        <v>29</v>
      </c>
      <c r="E2068" s="1" t="n">
        <v>17272.5</v>
      </c>
      <c r="F2068" s="1" t="n">
        <f aca="false">D2068-C2068</f>
        <v>3</v>
      </c>
      <c r="G2068" s="22" t="n">
        <v>3853.5</v>
      </c>
      <c r="H2068" s="1" t="n">
        <f aca="false">G2068*F2068</f>
        <v>11560.5</v>
      </c>
      <c r="I2068" s="13" t="s">
        <v>5664</v>
      </c>
      <c r="J2068" s="14" t="n">
        <v>11560.5</v>
      </c>
      <c r="K2068" s="1" t="n">
        <f aca="false">H2068-J2068</f>
        <v>0</v>
      </c>
      <c r="L2068" s="0"/>
    </row>
    <row r="2069" customFormat="false" ht="15.9" hidden="false" customHeight="false" outlineLevel="0" collapsed="false">
      <c r="A2069" s="1" t="s">
        <v>5665</v>
      </c>
      <c r="B2069" s="1" t="s">
        <v>5666</v>
      </c>
      <c r="C2069" s="1" t="s">
        <v>82</v>
      </c>
      <c r="D2069" s="1" t="s">
        <v>67</v>
      </c>
      <c r="E2069" s="1" t="n">
        <v>14797.5</v>
      </c>
      <c r="F2069" s="1" t="n">
        <f aca="false">D2069-C2069</f>
        <v>3</v>
      </c>
      <c r="G2069" s="22" t="n">
        <v>3853.5</v>
      </c>
      <c r="H2069" s="1" t="n">
        <f aca="false">G2069*F2069</f>
        <v>11560.5</v>
      </c>
      <c r="I2069" s="13" t="s">
        <v>5667</v>
      </c>
      <c r="J2069" s="14" t="n">
        <v>11560.5</v>
      </c>
      <c r="K2069" s="1" t="n">
        <f aca="false">H2069-J2069</f>
        <v>0</v>
      </c>
      <c r="L2069" s="0"/>
    </row>
    <row r="2070" customFormat="false" ht="30.8" hidden="false" customHeight="false" outlineLevel="0" collapsed="false">
      <c r="A2070" s="1" t="s">
        <v>5668</v>
      </c>
      <c r="B2070" s="1" t="s">
        <v>5669</v>
      </c>
      <c r="C2070" s="1" t="s">
        <v>58</v>
      </c>
      <c r="D2070" s="1" t="s">
        <v>59</v>
      </c>
      <c r="E2070" s="1" t="n">
        <v>9865</v>
      </c>
      <c r="F2070" s="1" t="n">
        <f aca="false">D2070-C2070</f>
        <v>2</v>
      </c>
      <c r="G2070" s="22" t="n">
        <v>3853.5</v>
      </c>
      <c r="H2070" s="1" t="n">
        <f aca="false">G2070*F2070</f>
        <v>7707</v>
      </c>
      <c r="I2070" s="13" t="s">
        <v>5670</v>
      </c>
      <c r="J2070" s="14" t="n">
        <v>7707</v>
      </c>
      <c r="K2070" s="1" t="n">
        <f aca="false">H2070-J2070</f>
        <v>0</v>
      </c>
      <c r="L2070" s="0"/>
    </row>
    <row r="2071" s="12" customFormat="true" ht="29.85" hidden="false" customHeight="false" outlineLevel="0" collapsed="false">
      <c r="A2071" s="19" t="s">
        <v>5671</v>
      </c>
      <c r="B2071" s="11" t="s">
        <v>5672</v>
      </c>
      <c r="C2071" s="11" t="s">
        <v>43</v>
      </c>
      <c r="D2071" s="11" t="s">
        <v>63</v>
      </c>
      <c r="E2071" s="11" t="n">
        <v>54000</v>
      </c>
      <c r="F2071" s="11" t="n">
        <f aca="false">D2071-C2071</f>
        <v>5</v>
      </c>
      <c r="G2071" s="8" t="n">
        <f aca="false">3853.5*2</f>
        <v>7707</v>
      </c>
      <c r="H2071" s="11" t="n">
        <f aca="false">G2071*F2071</f>
        <v>38535</v>
      </c>
      <c r="I2071" s="9" t="s">
        <v>5673</v>
      </c>
      <c r="J2071" s="10" t="n">
        <v>19267.5</v>
      </c>
      <c r="K2071" s="11" t="n">
        <f aca="false">H2071-J2071-J2072</f>
        <v>0</v>
      </c>
      <c r="L2071" s="11"/>
    </row>
    <row r="2072" s="12" customFormat="true" ht="29.85" hidden="false" customHeight="false" outlineLevel="0" collapsed="false">
      <c r="A2072" s="19"/>
      <c r="B2072" s="11"/>
      <c r="C2072" s="11"/>
      <c r="D2072" s="11"/>
      <c r="E2072" s="11"/>
      <c r="F2072" s="11"/>
      <c r="G2072" s="8"/>
      <c r="H2072" s="11"/>
      <c r="I2072" s="9" t="s">
        <v>5674</v>
      </c>
      <c r="J2072" s="10" t="n">
        <v>19267.5</v>
      </c>
      <c r="K2072" s="11" t="n">
        <v>0</v>
      </c>
      <c r="L2072" s="11"/>
    </row>
    <row r="2073" customFormat="false" ht="30.8" hidden="false" customHeight="false" outlineLevel="0" collapsed="false">
      <c r="A2073" s="22" t="s">
        <v>5675</v>
      </c>
      <c r="B2073" s="22" t="s">
        <v>5676</v>
      </c>
      <c r="C2073" s="22" t="s">
        <v>146</v>
      </c>
      <c r="D2073" s="22" t="s">
        <v>59</v>
      </c>
      <c r="E2073" s="22" t="n">
        <v>26705</v>
      </c>
      <c r="F2073" s="22" t="n">
        <f aca="false">D2073-C2073</f>
        <v>4</v>
      </c>
      <c r="G2073" s="22" t="n">
        <v>3853.5</v>
      </c>
      <c r="H2073" s="22" t="n">
        <f aca="false">G2073*F2073</f>
        <v>15414</v>
      </c>
      <c r="I2073" s="13" t="s">
        <v>5677</v>
      </c>
      <c r="J2073" s="14" t="n">
        <v>15414</v>
      </c>
      <c r="K2073" s="22" t="n">
        <f aca="false">H2073-J2073</f>
        <v>0</v>
      </c>
      <c r="L2073" s="0"/>
    </row>
    <row r="2074" customFormat="false" ht="30.8" hidden="false" customHeight="false" outlineLevel="0" collapsed="false">
      <c r="A2074" s="1" t="s">
        <v>5678</v>
      </c>
      <c r="B2074" s="1" t="s">
        <v>5679</v>
      </c>
      <c r="C2074" s="1" t="s">
        <v>24</v>
      </c>
      <c r="D2074" s="1" t="s">
        <v>19</v>
      </c>
      <c r="E2074" s="1" t="n">
        <v>17317.5</v>
      </c>
      <c r="F2074" s="1" t="n">
        <f aca="false">D2074-C2074</f>
        <v>3</v>
      </c>
      <c r="G2074" s="22" t="n">
        <v>4693.5</v>
      </c>
      <c r="H2074" s="1" t="n">
        <f aca="false">G2074*F2074</f>
        <v>14080.5</v>
      </c>
      <c r="I2074" s="13" t="s">
        <v>5680</v>
      </c>
      <c r="J2074" s="14" t="n">
        <v>14080.5</v>
      </c>
      <c r="K2074" s="1" t="n">
        <f aca="false">H2074-J2074</f>
        <v>0</v>
      </c>
      <c r="L2074" s="0"/>
    </row>
    <row r="2075" customFormat="false" ht="30.8" hidden="false" customHeight="false" outlineLevel="0" collapsed="false">
      <c r="A2075" s="1" t="s">
        <v>5681</v>
      </c>
      <c r="B2075" s="1" t="s">
        <v>5682</v>
      </c>
      <c r="C2075" s="1" t="s">
        <v>67</v>
      </c>
      <c r="D2075" s="1" t="s">
        <v>39</v>
      </c>
      <c r="E2075" s="1" t="n">
        <v>12215</v>
      </c>
      <c r="F2075" s="1" t="n">
        <f aca="false">D2075-C2075</f>
        <v>2</v>
      </c>
      <c r="G2075" s="22" t="n">
        <v>3853.5</v>
      </c>
      <c r="H2075" s="1" t="n">
        <f aca="false">G2075*F2075</f>
        <v>7707</v>
      </c>
      <c r="I2075" s="13" t="s">
        <v>5683</v>
      </c>
      <c r="J2075" s="14" t="n">
        <v>7707</v>
      </c>
      <c r="K2075" s="1" t="n">
        <f aca="false">H2075-J2075</f>
        <v>0</v>
      </c>
      <c r="L2075" s="0"/>
    </row>
    <row r="2076" customFormat="false" ht="15.9" hidden="false" customHeight="false" outlineLevel="0" collapsed="false">
      <c r="A2076" s="1" t="s">
        <v>5684</v>
      </c>
      <c r="B2076" s="1" t="s">
        <v>5685</v>
      </c>
      <c r="C2076" s="1" t="s">
        <v>35</v>
      </c>
      <c r="D2076" s="1" t="s">
        <v>39</v>
      </c>
      <c r="E2076" s="1" t="n">
        <v>7282.5</v>
      </c>
      <c r="F2076" s="1" t="n">
        <f aca="false">D2076-C2076</f>
        <v>1</v>
      </c>
      <c r="G2076" s="22" t="n">
        <v>3853.5</v>
      </c>
      <c r="H2076" s="1" t="n">
        <f aca="false">G2076*F2076</f>
        <v>3853.5</v>
      </c>
      <c r="I2076" s="13" t="s">
        <v>5686</v>
      </c>
      <c r="J2076" s="14" t="n">
        <v>3853.5</v>
      </c>
      <c r="K2076" s="1" t="n">
        <f aca="false">H2076-J2076</f>
        <v>0</v>
      </c>
      <c r="L2076" s="0"/>
    </row>
    <row r="2077" customFormat="false" ht="30.8" hidden="false" customHeight="false" outlineLevel="0" collapsed="false">
      <c r="A2077" s="1" t="s">
        <v>5687</v>
      </c>
      <c r="B2077" s="1" t="s">
        <v>5688</v>
      </c>
      <c r="C2077" s="1" t="s">
        <v>133</v>
      </c>
      <c r="D2077" s="1" t="s">
        <v>112</v>
      </c>
      <c r="E2077" s="1" t="n">
        <v>18322.5</v>
      </c>
      <c r="F2077" s="1" t="n">
        <f aca="false">D2077-C2077</f>
        <v>3</v>
      </c>
      <c r="G2077" s="22" t="n">
        <v>3853.5</v>
      </c>
      <c r="H2077" s="1" t="n">
        <f aca="false">G2077*F2077</f>
        <v>11560.5</v>
      </c>
      <c r="I2077" s="13" t="s">
        <v>5689</v>
      </c>
      <c r="J2077" s="14" t="n">
        <v>11560.5</v>
      </c>
      <c r="K2077" s="1" t="n">
        <f aca="false">H2077-J2077</f>
        <v>0</v>
      </c>
      <c r="L2077" s="0"/>
    </row>
    <row r="2078" customFormat="false" ht="15.9" hidden="false" customHeight="false" outlineLevel="0" collapsed="false">
      <c r="A2078" s="1" t="s">
        <v>5690</v>
      </c>
      <c r="B2078" s="1" t="s">
        <v>5691</v>
      </c>
      <c r="C2078" s="1" t="s">
        <v>86</v>
      </c>
      <c r="D2078" s="1" t="s">
        <v>112</v>
      </c>
      <c r="E2078" s="1" t="n">
        <v>19730</v>
      </c>
      <c r="F2078" s="1" t="n">
        <f aca="false">D2078-C2078</f>
        <v>4</v>
      </c>
      <c r="G2078" s="22" t="n">
        <v>3853.5</v>
      </c>
      <c r="H2078" s="1" t="n">
        <f aca="false">G2078*F2078</f>
        <v>15414</v>
      </c>
      <c r="I2078" s="13" t="s">
        <v>5692</v>
      </c>
      <c r="J2078" s="14" t="n">
        <v>15414</v>
      </c>
      <c r="K2078" s="1" t="n">
        <f aca="false">H2078-J2078</f>
        <v>0</v>
      </c>
      <c r="L2078" s="0"/>
    </row>
    <row r="2079" customFormat="false" ht="30.8" hidden="false" customHeight="false" outlineLevel="0" collapsed="false">
      <c r="A2079" s="22" t="s">
        <v>5693</v>
      </c>
      <c r="B2079" s="22" t="s">
        <v>5694</v>
      </c>
      <c r="C2079" s="22" t="s">
        <v>142</v>
      </c>
      <c r="D2079" s="22" t="s">
        <v>63</v>
      </c>
      <c r="E2079" s="22" t="n">
        <v>9865</v>
      </c>
      <c r="F2079" s="22" t="n">
        <f aca="false">D2079-C2079</f>
        <v>2</v>
      </c>
      <c r="G2079" s="22" t="n">
        <v>3853.5</v>
      </c>
      <c r="H2079" s="22" t="n">
        <f aca="false">G2079*F2079</f>
        <v>7707</v>
      </c>
      <c r="I2079" s="13" t="s">
        <v>5695</v>
      </c>
      <c r="J2079" s="14" t="n">
        <v>7707</v>
      </c>
      <c r="K2079" s="1" t="n">
        <f aca="false">H2079-J2079</f>
        <v>0</v>
      </c>
      <c r="L2079" s="0"/>
    </row>
    <row r="2080" customFormat="false" ht="30.8" hidden="false" customHeight="false" outlineLevel="0" collapsed="false">
      <c r="A2080" s="22" t="s">
        <v>5696</v>
      </c>
      <c r="B2080" s="22" t="s">
        <v>5694</v>
      </c>
      <c r="C2080" s="22" t="s">
        <v>86</v>
      </c>
      <c r="D2080" s="22" t="s">
        <v>207</v>
      </c>
      <c r="E2080" s="22" t="n">
        <v>9865</v>
      </c>
      <c r="F2080" s="22" t="n">
        <f aca="false">D2080-C2080</f>
        <v>2</v>
      </c>
      <c r="G2080" s="22" t="n">
        <v>3853.5</v>
      </c>
      <c r="H2080" s="22" t="n">
        <f aca="false">G2080*F2080</f>
        <v>7707</v>
      </c>
      <c r="I2080" s="13" t="s">
        <v>5697</v>
      </c>
      <c r="J2080" s="14" t="n">
        <v>7707</v>
      </c>
      <c r="K2080" s="1" t="n">
        <f aca="false">H2080-J2080</f>
        <v>0</v>
      </c>
      <c r="L2080" s="0"/>
    </row>
    <row r="2081" s="18" customFormat="true" ht="29.85" hidden="false" customHeight="false" outlineLevel="0" collapsed="false">
      <c r="A2081" s="15" t="s">
        <v>5698</v>
      </c>
      <c r="B2081" s="15" t="s">
        <v>5699</v>
      </c>
      <c r="C2081" s="15" t="s">
        <v>74</v>
      </c>
      <c r="D2081" s="15" t="s">
        <v>34</v>
      </c>
      <c r="E2081" s="15" t="n">
        <v>17775</v>
      </c>
      <c r="F2081" s="15" t="n">
        <f aca="false">D2081-C2081</f>
        <v>3</v>
      </c>
      <c r="G2081" s="15" t="n">
        <v>3670</v>
      </c>
      <c r="H2081" s="15" t="n">
        <f aca="false">G2081*F2081</f>
        <v>11010</v>
      </c>
      <c r="I2081" s="16" t="s">
        <v>5700</v>
      </c>
      <c r="J2081" s="17" t="n">
        <v>11010</v>
      </c>
      <c r="K2081" s="15" t="n">
        <f aca="false">H2081-J2081</f>
        <v>0</v>
      </c>
    </row>
    <row r="2082" customFormat="false" ht="15.9" hidden="false" customHeight="false" outlineLevel="0" collapsed="false">
      <c r="A2082" s="22" t="s">
        <v>5701</v>
      </c>
      <c r="B2082" s="22" t="s">
        <v>5702</v>
      </c>
      <c r="C2082" s="22" t="s">
        <v>86</v>
      </c>
      <c r="D2082" s="22" t="s">
        <v>207</v>
      </c>
      <c r="E2082" s="22" t="n">
        <v>14945</v>
      </c>
      <c r="F2082" s="22" t="n">
        <f aca="false">D2082-C2082</f>
        <v>2</v>
      </c>
      <c r="G2082" s="22" t="n">
        <v>3853.5</v>
      </c>
      <c r="H2082" s="22" t="n">
        <f aca="false">G2082*F2082</f>
        <v>7707</v>
      </c>
      <c r="I2082" s="13" t="s">
        <v>5703</v>
      </c>
      <c r="J2082" s="14" t="n">
        <v>7707</v>
      </c>
      <c r="K2082" s="1" t="n">
        <f aca="false">H2082-J2082</f>
        <v>0</v>
      </c>
      <c r="L2082" s="0"/>
    </row>
    <row r="2083" s="39" customFormat="true" ht="29.85" hidden="false" customHeight="false" outlineLevel="0" collapsed="false">
      <c r="A2083" s="36" t="s">
        <v>5704</v>
      </c>
      <c r="B2083" s="36" t="s">
        <v>5705</v>
      </c>
      <c r="C2083" s="36" t="s">
        <v>35</v>
      </c>
      <c r="D2083" s="36" t="s">
        <v>13</v>
      </c>
      <c r="E2083" s="36" t="n">
        <v>9865</v>
      </c>
      <c r="F2083" s="36" t="n">
        <f aca="false">D2083-C2083</f>
        <v>2</v>
      </c>
      <c r="G2083" s="36" t="n">
        <v>3853.5</v>
      </c>
      <c r="H2083" s="36" t="n">
        <f aca="false">G2083*F2083</f>
        <v>7707</v>
      </c>
      <c r="I2083" s="37" t="s">
        <v>5706</v>
      </c>
      <c r="J2083" s="38" t="n">
        <v>15414</v>
      </c>
      <c r="K2083" s="36" t="n">
        <f aca="false">H2083-J2083</f>
        <v>-7707</v>
      </c>
    </row>
    <row r="2084" s="69" customFormat="true" ht="15" hidden="false" customHeight="false" outlineLevel="0" collapsed="false">
      <c r="A2084" s="66" t="s">
        <v>5707</v>
      </c>
      <c r="B2084" s="66" t="s">
        <v>5708</v>
      </c>
      <c r="C2084" s="66" t="s">
        <v>35</v>
      </c>
      <c r="D2084" s="66" t="s">
        <v>13</v>
      </c>
      <c r="E2084" s="66" t="n">
        <v>9865</v>
      </c>
      <c r="F2084" s="66" t="n">
        <f aca="false">D2084-C2084</f>
        <v>2</v>
      </c>
      <c r="G2084" s="66" t="n">
        <v>3853.5</v>
      </c>
      <c r="H2084" s="66" t="n">
        <f aca="false">G2084*F2084</f>
        <v>7707</v>
      </c>
      <c r="I2084" s="67"/>
      <c r="J2084" s="68" t="n">
        <v>0</v>
      </c>
      <c r="K2084" s="66" t="n">
        <f aca="false">H2084-J2084</f>
        <v>7707</v>
      </c>
      <c r="L2084" s="66"/>
    </row>
    <row r="2085" customFormat="false" ht="29.85" hidden="false" customHeight="false" outlineLevel="0" collapsed="false">
      <c r="A2085" s="1" t="s">
        <v>5709</v>
      </c>
      <c r="B2085" s="1" t="s">
        <v>5710</v>
      </c>
      <c r="C2085" s="1" t="s">
        <v>19</v>
      </c>
      <c r="D2085" s="1" t="s">
        <v>119</v>
      </c>
      <c r="E2085" s="1" t="n">
        <v>17317.5</v>
      </c>
      <c r="F2085" s="1" t="n">
        <f aca="false">D2085-C2085</f>
        <v>3</v>
      </c>
      <c r="G2085" s="22" t="n">
        <v>4693.5</v>
      </c>
      <c r="H2085" s="1" t="n">
        <f aca="false">G2085*F2085</f>
        <v>14080.5</v>
      </c>
      <c r="I2085" s="13" t="s">
        <v>5711</v>
      </c>
      <c r="J2085" s="14" t="n">
        <v>14080.5</v>
      </c>
      <c r="K2085" s="1" t="n">
        <f aca="false">H2085-J2085</f>
        <v>0</v>
      </c>
      <c r="L2085" s="0"/>
    </row>
    <row r="2086" customFormat="false" ht="30.8" hidden="false" customHeight="false" outlineLevel="0" collapsed="false">
      <c r="A2086" s="1" t="s">
        <v>5712</v>
      </c>
      <c r="B2086" s="1" t="s">
        <v>5713</v>
      </c>
      <c r="C2086" s="1" t="s">
        <v>142</v>
      </c>
      <c r="D2086" s="1" t="s">
        <v>63</v>
      </c>
      <c r="E2086" s="1" t="n">
        <v>11405</v>
      </c>
      <c r="F2086" s="1" t="n">
        <f aca="false">D2086-C2086</f>
        <v>2</v>
      </c>
      <c r="G2086" s="22" t="n">
        <v>3853.5</v>
      </c>
      <c r="H2086" s="1" t="n">
        <f aca="false">G2086*F2086</f>
        <v>7707</v>
      </c>
      <c r="I2086" s="13" t="s">
        <v>5714</v>
      </c>
      <c r="J2086" s="14" t="n">
        <v>7707</v>
      </c>
      <c r="K2086" s="1" t="n">
        <f aca="false">H2086-J2086</f>
        <v>0</v>
      </c>
      <c r="L2086" s="0"/>
    </row>
    <row r="2087" customFormat="false" ht="30.8" hidden="false" customHeight="false" outlineLevel="0" collapsed="false">
      <c r="A2087" s="1" t="s">
        <v>5715</v>
      </c>
      <c r="B2087" s="1" t="s">
        <v>5716</v>
      </c>
      <c r="C2087" s="1" t="s">
        <v>20</v>
      </c>
      <c r="D2087" s="1" t="s">
        <v>146</v>
      </c>
      <c r="E2087" s="1" t="n">
        <v>9865</v>
      </c>
      <c r="F2087" s="1" t="n">
        <f aca="false">D2087-C2087</f>
        <v>2</v>
      </c>
      <c r="G2087" s="22" t="n">
        <v>3853.5</v>
      </c>
      <c r="H2087" s="1" t="n">
        <f aca="false">G2087*F2087</f>
        <v>7707</v>
      </c>
      <c r="I2087" s="13" t="s">
        <v>5717</v>
      </c>
      <c r="J2087" s="14" t="n">
        <v>7707</v>
      </c>
      <c r="K2087" s="1" t="n">
        <f aca="false">H2087-J2087</f>
        <v>0</v>
      </c>
      <c r="L2087" s="0"/>
    </row>
    <row r="2088" customFormat="false" ht="30.8" hidden="false" customHeight="false" outlineLevel="0" collapsed="false">
      <c r="A2088" s="22" t="s">
        <v>5718</v>
      </c>
      <c r="B2088" s="22" t="s">
        <v>5719</v>
      </c>
      <c r="C2088" s="22" t="s">
        <v>133</v>
      </c>
      <c r="D2088" s="22" t="s">
        <v>51</v>
      </c>
      <c r="E2088" s="22" t="n">
        <v>9865</v>
      </c>
      <c r="F2088" s="22" t="n">
        <f aca="false">D2088-C2088</f>
        <v>2</v>
      </c>
      <c r="G2088" s="22" t="n">
        <v>3853.5</v>
      </c>
      <c r="H2088" s="22" t="n">
        <f aca="false">G2088*F2088</f>
        <v>7707</v>
      </c>
      <c r="I2088" s="13" t="s">
        <v>5720</v>
      </c>
      <c r="J2088" s="14" t="n">
        <v>7707</v>
      </c>
      <c r="K2088" s="1" t="n">
        <f aca="false">H2088-J2088</f>
        <v>0</v>
      </c>
      <c r="L2088" s="0"/>
    </row>
    <row r="2089" customFormat="false" ht="30.8" hidden="false" customHeight="false" outlineLevel="0" collapsed="false">
      <c r="A2089" s="1" t="s">
        <v>5721</v>
      </c>
      <c r="B2089" s="1" t="s">
        <v>5722</v>
      </c>
      <c r="C2089" s="1" t="s">
        <v>20</v>
      </c>
      <c r="D2089" s="1" t="s">
        <v>232</v>
      </c>
      <c r="E2089" s="1" t="n">
        <v>30537.5</v>
      </c>
      <c r="F2089" s="1" t="n">
        <f aca="false">D2089-C2089</f>
        <v>5</v>
      </c>
      <c r="G2089" s="22" t="n">
        <v>3853.5</v>
      </c>
      <c r="H2089" s="1" t="n">
        <f aca="false">G2089*F2089</f>
        <v>19267.5</v>
      </c>
      <c r="I2089" s="13" t="s">
        <v>5723</v>
      </c>
      <c r="J2089" s="14" t="n">
        <v>19267.5</v>
      </c>
      <c r="K2089" s="1" t="n">
        <f aca="false">H2089-J2089</f>
        <v>0</v>
      </c>
      <c r="L2089" s="0"/>
    </row>
    <row r="2090" customFormat="false" ht="15.9" hidden="false" customHeight="false" outlineLevel="0" collapsed="false">
      <c r="A2090" s="1" t="s">
        <v>5724</v>
      </c>
      <c r="B2090" s="1" t="s">
        <v>5725</v>
      </c>
      <c r="C2090" s="1" t="s">
        <v>146</v>
      </c>
      <c r="D2090" s="1" t="s">
        <v>58</v>
      </c>
      <c r="E2090" s="1" t="n">
        <v>9865</v>
      </c>
      <c r="F2090" s="1" t="n">
        <f aca="false">D2090-C2090</f>
        <v>2</v>
      </c>
      <c r="G2090" s="22" t="n">
        <v>3853.5</v>
      </c>
      <c r="H2090" s="1" t="n">
        <f aca="false">G2090*F2090</f>
        <v>7707</v>
      </c>
      <c r="I2090" s="13" t="s">
        <v>5726</v>
      </c>
      <c r="J2090" s="14" t="n">
        <v>7707</v>
      </c>
      <c r="K2090" s="1" t="n">
        <f aca="false">H2090-J2090</f>
        <v>0</v>
      </c>
      <c r="L2090" s="0"/>
    </row>
    <row r="2091" customFormat="false" ht="30.8" hidden="false" customHeight="false" outlineLevel="0" collapsed="false">
      <c r="A2091" s="1" t="s">
        <v>5727</v>
      </c>
      <c r="B2091" s="1" t="s">
        <v>5728</v>
      </c>
      <c r="C2091" s="1" t="s">
        <v>142</v>
      </c>
      <c r="D2091" s="1" t="s">
        <v>63</v>
      </c>
      <c r="E2091" s="1" t="n">
        <v>9865</v>
      </c>
      <c r="F2091" s="1" t="n">
        <f aca="false">D2091-C2091</f>
        <v>2</v>
      </c>
      <c r="G2091" s="22" t="n">
        <v>3853.5</v>
      </c>
      <c r="H2091" s="1" t="n">
        <f aca="false">G2091*F2091</f>
        <v>7707</v>
      </c>
      <c r="I2091" s="13" t="s">
        <v>5729</v>
      </c>
      <c r="J2091" s="14" t="n">
        <v>7707</v>
      </c>
      <c r="K2091" s="1" t="n">
        <f aca="false">H2091-J2091</f>
        <v>0</v>
      </c>
      <c r="L2091" s="0"/>
    </row>
    <row r="2092" customFormat="false" ht="30.8" hidden="false" customHeight="false" outlineLevel="0" collapsed="false">
      <c r="A2092" s="1" t="s">
        <v>5730</v>
      </c>
      <c r="B2092" s="1" t="s">
        <v>5731</v>
      </c>
      <c r="C2092" s="1" t="s">
        <v>39</v>
      </c>
      <c r="D2092" s="1" t="s">
        <v>13</v>
      </c>
      <c r="E2092" s="1" t="n">
        <v>4932.5</v>
      </c>
      <c r="F2092" s="1" t="n">
        <f aca="false">D2092-C2092</f>
        <v>1</v>
      </c>
      <c r="G2092" s="22" t="n">
        <v>3853.5</v>
      </c>
      <c r="H2092" s="1" t="n">
        <f aca="false">G2092*F2092</f>
        <v>3853.5</v>
      </c>
      <c r="I2092" s="13" t="s">
        <v>5732</v>
      </c>
      <c r="J2092" s="14" t="n">
        <v>3853.5</v>
      </c>
      <c r="K2092" s="1" t="n">
        <f aca="false">H2092-J2092</f>
        <v>0</v>
      </c>
      <c r="L2092" s="0"/>
    </row>
    <row r="2093" s="12" customFormat="true" ht="29.85" hidden="false" customHeight="false" outlineLevel="0" collapsed="false">
      <c r="A2093" s="19" t="s">
        <v>5733</v>
      </c>
      <c r="B2093" s="11" t="s">
        <v>5731</v>
      </c>
      <c r="C2093" s="11" t="s">
        <v>112</v>
      </c>
      <c r="D2093" s="11" t="s">
        <v>14</v>
      </c>
      <c r="E2093" s="11" t="n">
        <v>13645</v>
      </c>
      <c r="F2093" s="11" t="n">
        <f aca="false">D2093-C2093</f>
        <v>1</v>
      </c>
      <c r="G2093" s="8" t="n">
        <f aca="false">5743.5*2</f>
        <v>11487</v>
      </c>
      <c r="H2093" s="11" t="n">
        <f aca="false">G2093*F2093</f>
        <v>11487</v>
      </c>
      <c r="I2093" s="9" t="s">
        <v>5734</v>
      </c>
      <c r="J2093" s="10" t="n">
        <v>5743.4</v>
      </c>
      <c r="K2093" s="11" t="n">
        <f aca="false">H2093-J2093-J2094</f>
        <v>0.200000000000728</v>
      </c>
      <c r="L2093" s="11"/>
    </row>
    <row r="2094" s="12" customFormat="true" ht="29.85" hidden="false" customHeight="false" outlineLevel="0" collapsed="false">
      <c r="A2094" s="19"/>
      <c r="B2094" s="11"/>
      <c r="C2094" s="11"/>
      <c r="D2094" s="11"/>
      <c r="E2094" s="11"/>
      <c r="F2094" s="11"/>
      <c r="G2094" s="8"/>
      <c r="H2094" s="11"/>
      <c r="I2094" s="9" t="s">
        <v>5735</v>
      </c>
      <c r="J2094" s="10" t="n">
        <v>5743.4</v>
      </c>
      <c r="K2094" s="11" t="n">
        <v>0</v>
      </c>
      <c r="L2094" s="11"/>
    </row>
    <row r="2095" customFormat="false" ht="30.8" hidden="false" customHeight="false" outlineLevel="0" collapsed="false">
      <c r="A2095" s="1" t="s">
        <v>5736</v>
      </c>
      <c r="B2095" s="1" t="s">
        <v>5737</v>
      </c>
      <c r="C2095" s="1" t="s">
        <v>112</v>
      </c>
      <c r="D2095" s="1" t="s">
        <v>20</v>
      </c>
      <c r="E2095" s="1" t="n">
        <v>9865</v>
      </c>
      <c r="F2095" s="1" t="n">
        <f aca="false">D2095-C2095</f>
        <v>2</v>
      </c>
      <c r="G2095" s="22" t="n">
        <v>3853.5</v>
      </c>
      <c r="H2095" s="1" t="n">
        <f aca="false">G2095*F2095</f>
        <v>7707</v>
      </c>
      <c r="I2095" s="13" t="s">
        <v>5738</v>
      </c>
      <c r="J2095" s="14" t="n">
        <v>7707</v>
      </c>
      <c r="K2095" s="1" t="n">
        <f aca="false">H2095-J2095</f>
        <v>0</v>
      </c>
      <c r="L2095" s="0"/>
    </row>
    <row r="2096" customFormat="false" ht="30.8" hidden="false" customHeight="false" outlineLevel="0" collapsed="false">
      <c r="A2096" s="1" t="s">
        <v>5739</v>
      </c>
      <c r="B2096" s="1" t="s">
        <v>5740</v>
      </c>
      <c r="C2096" s="1" t="s">
        <v>13</v>
      </c>
      <c r="D2096" s="1" t="s">
        <v>51</v>
      </c>
      <c r="E2096" s="1" t="n">
        <v>19730</v>
      </c>
      <c r="F2096" s="1" t="n">
        <f aca="false">D2096-C2096</f>
        <v>4</v>
      </c>
      <c r="G2096" s="22" t="n">
        <v>3853.5</v>
      </c>
      <c r="H2096" s="1" t="n">
        <f aca="false">G2096*F2096</f>
        <v>15414</v>
      </c>
      <c r="I2096" s="13" t="s">
        <v>5741</v>
      </c>
      <c r="J2096" s="14" t="n">
        <v>15414</v>
      </c>
      <c r="K2096" s="1" t="n">
        <f aca="false">H2096-J2096</f>
        <v>0</v>
      </c>
      <c r="L2096" s="0"/>
    </row>
    <row r="2097" s="18" customFormat="true" ht="29.85" hidden="false" customHeight="false" outlineLevel="0" collapsed="false">
      <c r="A2097" s="15" t="s">
        <v>5742</v>
      </c>
      <c r="B2097" s="15" t="s">
        <v>5743</v>
      </c>
      <c r="C2097" s="15" t="s">
        <v>207</v>
      </c>
      <c r="D2097" s="15" t="s">
        <v>146</v>
      </c>
      <c r="E2097" s="15" t="n">
        <v>30030</v>
      </c>
      <c r="F2097" s="15" t="n">
        <f aca="false">D2097-C2097</f>
        <v>6</v>
      </c>
      <c r="G2097" s="15" t="n">
        <v>3670</v>
      </c>
      <c r="H2097" s="15" t="n">
        <f aca="false">G2097*F2097</f>
        <v>22020</v>
      </c>
      <c r="I2097" s="16" t="s">
        <v>5744</v>
      </c>
      <c r="J2097" s="17" t="n">
        <v>23121</v>
      </c>
      <c r="K2097" s="15" t="n">
        <f aca="false">H2097-J2097</f>
        <v>-1101</v>
      </c>
    </row>
    <row r="2098" customFormat="false" ht="30.8" hidden="false" customHeight="false" outlineLevel="0" collapsed="false">
      <c r="A2098" s="1" t="s">
        <v>5745</v>
      </c>
      <c r="B2098" s="1" t="s">
        <v>5746</v>
      </c>
      <c r="C2098" s="1" t="s">
        <v>39</v>
      </c>
      <c r="D2098" s="1" t="s">
        <v>112</v>
      </c>
      <c r="E2098" s="1" t="n">
        <v>29595</v>
      </c>
      <c r="F2098" s="1" t="n">
        <f aca="false">D2098-C2098</f>
        <v>6</v>
      </c>
      <c r="G2098" s="22" t="n">
        <v>3853.5</v>
      </c>
      <c r="H2098" s="1" t="n">
        <f aca="false">G2098*F2098</f>
        <v>23121</v>
      </c>
      <c r="I2098" s="13" t="s">
        <v>5747</v>
      </c>
      <c r="J2098" s="14" t="n">
        <v>23121</v>
      </c>
      <c r="K2098" s="1" t="n">
        <f aca="false">H2098-J2098</f>
        <v>0</v>
      </c>
      <c r="L2098" s="0"/>
    </row>
    <row r="2099" customFormat="false" ht="30.8" hidden="false" customHeight="false" outlineLevel="0" collapsed="false">
      <c r="A2099" s="1" t="s">
        <v>5748</v>
      </c>
      <c r="B2099" s="1" t="s">
        <v>5746</v>
      </c>
      <c r="C2099" s="1" t="s">
        <v>112</v>
      </c>
      <c r="D2099" s="1" t="s">
        <v>14</v>
      </c>
      <c r="E2099" s="1" t="n">
        <v>4932.5</v>
      </c>
      <c r="F2099" s="1" t="n">
        <f aca="false">D2099-C2099</f>
        <v>1</v>
      </c>
      <c r="G2099" s="22" t="n">
        <v>3853.5</v>
      </c>
      <c r="H2099" s="1" t="n">
        <f aca="false">G2099*F2099</f>
        <v>3853.5</v>
      </c>
      <c r="I2099" s="13" t="s">
        <v>5749</v>
      </c>
      <c r="J2099" s="14" t="n">
        <v>3853.5</v>
      </c>
      <c r="K2099" s="1" t="n">
        <f aca="false">H2099-J2099</f>
        <v>0</v>
      </c>
      <c r="L2099" s="0"/>
    </row>
    <row r="2100" customFormat="false" ht="30.8" hidden="false" customHeight="false" outlineLevel="0" collapsed="false">
      <c r="A2100" s="1" t="s">
        <v>5750</v>
      </c>
      <c r="B2100" s="1" t="s">
        <v>5751</v>
      </c>
      <c r="C2100" s="1" t="s">
        <v>142</v>
      </c>
      <c r="D2100" s="1" t="s">
        <v>34</v>
      </c>
      <c r="E2100" s="1" t="n">
        <v>29595</v>
      </c>
      <c r="F2100" s="1" t="n">
        <f aca="false">D2100-C2100</f>
        <v>6</v>
      </c>
      <c r="G2100" s="22" t="n">
        <v>3853.5</v>
      </c>
      <c r="H2100" s="1" t="n">
        <f aca="false">G2100*F2100</f>
        <v>23121</v>
      </c>
      <c r="I2100" s="13" t="s">
        <v>5752</v>
      </c>
      <c r="J2100" s="14" t="n">
        <v>23121</v>
      </c>
      <c r="K2100" s="1" t="n">
        <f aca="false">H2100-J2100</f>
        <v>0</v>
      </c>
      <c r="L2100" s="0"/>
    </row>
    <row r="2101" customFormat="false" ht="15.9" hidden="false" customHeight="false" outlineLevel="0" collapsed="false">
      <c r="A2101" s="1" t="s">
        <v>5753</v>
      </c>
      <c r="B2101" s="1" t="s">
        <v>5754</v>
      </c>
      <c r="C2101" s="1" t="s">
        <v>86</v>
      </c>
      <c r="D2101" s="1" t="s">
        <v>207</v>
      </c>
      <c r="E2101" s="1" t="n">
        <v>9865</v>
      </c>
      <c r="F2101" s="1" t="n">
        <f aca="false">D2101-C2101</f>
        <v>2</v>
      </c>
      <c r="G2101" s="22" t="n">
        <v>3853.5</v>
      </c>
      <c r="H2101" s="1" t="n">
        <f aca="false">G2101*F2101</f>
        <v>7707</v>
      </c>
      <c r="I2101" s="13" t="s">
        <v>5755</v>
      </c>
      <c r="J2101" s="14" t="n">
        <v>7707</v>
      </c>
      <c r="K2101" s="1" t="n">
        <f aca="false">H2101-J2101</f>
        <v>0</v>
      </c>
      <c r="L2101" s="0"/>
    </row>
    <row r="2102" customFormat="false" ht="30.8" hidden="false" customHeight="false" outlineLevel="0" collapsed="false">
      <c r="A2102" s="1" t="s">
        <v>5756</v>
      </c>
      <c r="B2102" s="1" t="s">
        <v>5757</v>
      </c>
      <c r="C2102" s="1" t="s">
        <v>150</v>
      </c>
      <c r="D2102" s="1" t="s">
        <v>232</v>
      </c>
      <c r="E2102" s="1" t="n">
        <v>13645</v>
      </c>
      <c r="F2102" s="1" t="n">
        <f aca="false">D2102-C2102</f>
        <v>2</v>
      </c>
      <c r="G2102" s="22" t="n">
        <v>5743.5</v>
      </c>
      <c r="H2102" s="1" t="n">
        <f aca="false">G2102*F2102</f>
        <v>11487</v>
      </c>
      <c r="I2102" s="13" t="s">
        <v>5758</v>
      </c>
      <c r="J2102" s="14" t="n">
        <v>11486.8</v>
      </c>
      <c r="K2102" s="1" t="n">
        <f aca="false">H2102-J2102</f>
        <v>0.200000000000728</v>
      </c>
      <c r="L2102" s="0"/>
    </row>
    <row r="2103" s="18" customFormat="true" ht="15.85" hidden="false" customHeight="false" outlineLevel="0" collapsed="false">
      <c r="A2103" s="15" t="s">
        <v>5759</v>
      </c>
      <c r="B2103" s="15" t="s">
        <v>5760</v>
      </c>
      <c r="C2103" s="15" t="s">
        <v>43</v>
      </c>
      <c r="D2103" s="15" t="s">
        <v>29</v>
      </c>
      <c r="E2103" s="15" t="n">
        <v>26885</v>
      </c>
      <c r="F2103" s="15" t="n">
        <f aca="false">D2103-C2103</f>
        <v>4</v>
      </c>
      <c r="G2103" s="15" t="n">
        <v>3670</v>
      </c>
      <c r="H2103" s="15" t="n">
        <f aca="false">G2103*F2103</f>
        <v>14680</v>
      </c>
      <c r="I2103" s="16" t="s">
        <v>5761</v>
      </c>
      <c r="J2103" s="17" t="n">
        <v>14680</v>
      </c>
      <c r="K2103" s="15" t="n">
        <f aca="false">H2103-J2103</f>
        <v>0</v>
      </c>
    </row>
    <row r="2104" customFormat="false" ht="30.8" hidden="false" customHeight="false" outlineLevel="0" collapsed="false">
      <c r="A2104" s="1" t="s">
        <v>5762</v>
      </c>
      <c r="B2104" s="1" t="s">
        <v>5763</v>
      </c>
      <c r="C2104" s="1" t="s">
        <v>20</v>
      </c>
      <c r="D2104" s="1" t="s">
        <v>58</v>
      </c>
      <c r="E2104" s="1" t="n">
        <v>23065</v>
      </c>
      <c r="F2104" s="1" t="n">
        <f aca="false">D2104-C2104</f>
        <v>4</v>
      </c>
      <c r="G2104" s="22" t="n">
        <v>3853.5</v>
      </c>
      <c r="H2104" s="1" t="n">
        <f aca="false">G2104*F2104</f>
        <v>15414</v>
      </c>
      <c r="I2104" s="13" t="s">
        <v>5764</v>
      </c>
      <c r="J2104" s="14" t="n">
        <v>15414</v>
      </c>
      <c r="K2104" s="1" t="n">
        <f aca="false">H2104-J2104</f>
        <v>0</v>
      </c>
      <c r="L2104" s="0"/>
    </row>
    <row r="2105" customFormat="false" ht="15.9" hidden="false" customHeight="false" outlineLevel="0" collapsed="false">
      <c r="A2105" s="1" t="s">
        <v>5765</v>
      </c>
      <c r="B2105" s="1" t="s">
        <v>5766</v>
      </c>
      <c r="C2105" s="1" t="s">
        <v>14</v>
      </c>
      <c r="D2105" s="1" t="s">
        <v>180</v>
      </c>
      <c r="E2105" s="1" t="n">
        <v>9865</v>
      </c>
      <c r="F2105" s="1" t="n">
        <f aca="false">D2105-C2105</f>
        <v>2</v>
      </c>
      <c r="G2105" s="22" t="n">
        <v>3853.5</v>
      </c>
      <c r="H2105" s="1" t="n">
        <f aca="false">G2105*F2105</f>
        <v>7707</v>
      </c>
      <c r="I2105" s="13" t="s">
        <v>5767</v>
      </c>
      <c r="J2105" s="14" t="n">
        <v>7707</v>
      </c>
      <c r="K2105" s="1" t="n">
        <f aca="false">H2105-J2105</f>
        <v>0</v>
      </c>
      <c r="L2105" s="0"/>
    </row>
    <row r="2106" customFormat="false" ht="30.8" hidden="false" customHeight="false" outlineLevel="0" collapsed="false">
      <c r="A2106" s="1" t="s">
        <v>5768</v>
      </c>
      <c r="B2106" s="1" t="s">
        <v>5769</v>
      </c>
      <c r="C2106" s="1" t="s">
        <v>119</v>
      </c>
      <c r="D2106" s="1" t="s">
        <v>14</v>
      </c>
      <c r="E2106" s="1" t="n">
        <v>61075</v>
      </c>
      <c r="F2106" s="1" t="n">
        <f aca="false">D2106-C2106</f>
        <v>10</v>
      </c>
      <c r="G2106" s="22" t="n">
        <v>3853.5</v>
      </c>
      <c r="H2106" s="1" t="n">
        <f aca="false">G2106*F2106</f>
        <v>38535</v>
      </c>
      <c r="I2106" s="13" t="s">
        <v>5770</v>
      </c>
      <c r="J2106" s="14" t="n">
        <v>38535</v>
      </c>
      <c r="K2106" s="1" t="n">
        <f aca="false">H2106-J2106</f>
        <v>0</v>
      </c>
      <c r="L2106" s="0"/>
    </row>
    <row r="2107" customFormat="false" ht="30.8" hidden="false" customHeight="false" outlineLevel="0" collapsed="false">
      <c r="A2107" s="1" t="s">
        <v>5771</v>
      </c>
      <c r="B2107" s="1" t="s">
        <v>5769</v>
      </c>
      <c r="C2107" s="1" t="s">
        <v>14</v>
      </c>
      <c r="D2107" s="1" t="s">
        <v>150</v>
      </c>
      <c r="E2107" s="1" t="n">
        <v>19730</v>
      </c>
      <c r="F2107" s="1" t="n">
        <f aca="false">D2107-C2107</f>
        <v>4</v>
      </c>
      <c r="G2107" s="22" t="n">
        <v>3853.5</v>
      </c>
      <c r="H2107" s="1" t="n">
        <f aca="false">G2107*F2107</f>
        <v>15414</v>
      </c>
      <c r="I2107" s="13" t="s">
        <v>5772</v>
      </c>
      <c r="J2107" s="14" t="n">
        <v>15414</v>
      </c>
      <c r="K2107" s="1" t="n">
        <f aca="false">H2107-J2107</f>
        <v>0</v>
      </c>
      <c r="L2107" s="0"/>
    </row>
    <row r="2108" customFormat="false" ht="30.8" hidden="false" customHeight="false" outlineLevel="0" collapsed="false">
      <c r="A2108" s="1" t="s">
        <v>5773</v>
      </c>
      <c r="B2108" s="1" t="s">
        <v>5769</v>
      </c>
      <c r="C2108" s="1" t="s">
        <v>150</v>
      </c>
      <c r="D2108" s="1" t="s">
        <v>58</v>
      </c>
      <c r="E2108" s="1" t="n">
        <v>6822.5</v>
      </c>
      <c r="F2108" s="1" t="n">
        <f aca="false">D2108-C2108</f>
        <v>1</v>
      </c>
      <c r="G2108" s="22" t="n">
        <v>5743.5</v>
      </c>
      <c r="H2108" s="1" t="n">
        <f aca="false">G2108*F2108</f>
        <v>5743.5</v>
      </c>
      <c r="I2108" s="13" t="s">
        <v>5774</v>
      </c>
      <c r="J2108" s="14" t="n">
        <v>5743.4</v>
      </c>
      <c r="K2108" s="1" t="n">
        <f aca="false">H2108-J2108</f>
        <v>0.100000000000364</v>
      </c>
      <c r="L2108" s="0"/>
    </row>
    <row r="2109" customFormat="false" ht="30.8" hidden="false" customHeight="false" outlineLevel="0" collapsed="false">
      <c r="A2109" s="1" t="s">
        <v>5775</v>
      </c>
      <c r="B2109" s="1" t="s">
        <v>5776</v>
      </c>
      <c r="C2109" s="1" t="s">
        <v>93</v>
      </c>
      <c r="D2109" s="1" t="s">
        <v>67</v>
      </c>
      <c r="E2109" s="1" t="n">
        <v>9865</v>
      </c>
      <c r="F2109" s="1" t="n">
        <f aca="false">D2109-C2109</f>
        <v>2</v>
      </c>
      <c r="G2109" s="22" t="n">
        <v>3853.5</v>
      </c>
      <c r="H2109" s="1" t="n">
        <f aca="false">G2109*F2109</f>
        <v>7707</v>
      </c>
      <c r="I2109" s="13" t="s">
        <v>5777</v>
      </c>
      <c r="J2109" s="14" t="n">
        <v>7707</v>
      </c>
      <c r="K2109" s="1" t="n">
        <f aca="false">H2109-J2109</f>
        <v>0</v>
      </c>
      <c r="L2109" s="0"/>
    </row>
    <row r="2110" customFormat="false" ht="30.8" hidden="false" customHeight="false" outlineLevel="0" collapsed="false">
      <c r="A2110" s="1" t="s">
        <v>5778</v>
      </c>
      <c r="B2110" s="1" t="s">
        <v>5779</v>
      </c>
      <c r="C2110" s="1" t="s">
        <v>232</v>
      </c>
      <c r="D2110" s="1" t="s">
        <v>59</v>
      </c>
      <c r="E2110" s="1" t="n">
        <v>6107.5</v>
      </c>
      <c r="F2110" s="1" t="n">
        <f aca="false">D2110-C2110</f>
        <v>1</v>
      </c>
      <c r="G2110" s="22" t="n">
        <v>3853.5</v>
      </c>
      <c r="H2110" s="1" t="n">
        <f aca="false">G2110*F2110</f>
        <v>3853.5</v>
      </c>
      <c r="I2110" s="13" t="s">
        <v>5780</v>
      </c>
      <c r="J2110" s="14" t="n">
        <v>3853.5</v>
      </c>
      <c r="K2110" s="1" t="n">
        <f aca="false">H2110-J2110</f>
        <v>0</v>
      </c>
      <c r="L2110" s="0"/>
    </row>
    <row r="2111" s="34" customFormat="true" ht="29.85" hidden="false" customHeight="false" outlineLevel="0" collapsed="false">
      <c r="A2111" s="55" t="s">
        <v>5781</v>
      </c>
      <c r="B2111" s="55" t="s">
        <v>5782</v>
      </c>
      <c r="C2111" s="55" t="s">
        <v>63</v>
      </c>
      <c r="D2111" s="55" t="s">
        <v>34</v>
      </c>
      <c r="E2111" s="55" t="n">
        <v>23700</v>
      </c>
      <c r="F2111" s="55" t="n">
        <f aca="false">D2111-C2111</f>
        <v>4</v>
      </c>
      <c r="G2111" s="55" t="n">
        <v>3670</v>
      </c>
      <c r="H2111" s="55" t="n">
        <f aca="false">G2111*F2111</f>
        <v>14680</v>
      </c>
      <c r="I2111" s="56" t="s">
        <v>5783</v>
      </c>
      <c r="J2111" s="57" t="n">
        <v>15414</v>
      </c>
      <c r="K2111" s="55" t="n">
        <f aca="false">H2111-J2111</f>
        <v>-734</v>
      </c>
    </row>
    <row r="2112" customFormat="false" ht="30.8" hidden="false" customHeight="false" outlineLevel="0" collapsed="false">
      <c r="A2112" s="1" t="s">
        <v>5784</v>
      </c>
      <c r="B2112" s="1" t="s">
        <v>5785</v>
      </c>
      <c r="C2112" s="1" t="s">
        <v>14</v>
      </c>
      <c r="D2112" s="1" t="s">
        <v>232</v>
      </c>
      <c r="E2112" s="1" t="n">
        <v>36645</v>
      </c>
      <c r="F2112" s="1" t="n">
        <f aca="false">D2112-C2112</f>
        <v>6</v>
      </c>
      <c r="G2112" s="22" t="n">
        <v>3853.5</v>
      </c>
      <c r="H2112" s="1" t="n">
        <f aca="false">G2112*F2112</f>
        <v>23121</v>
      </c>
      <c r="I2112" s="13" t="s">
        <v>5786</v>
      </c>
      <c r="J2112" s="14" t="n">
        <v>23121</v>
      </c>
      <c r="K2112" s="1" t="n">
        <f aca="false">H2112-J2112</f>
        <v>0</v>
      </c>
      <c r="L2112" s="0"/>
    </row>
    <row r="2113" customFormat="false" ht="30.8" hidden="false" customHeight="false" outlineLevel="0" collapsed="false">
      <c r="A2113" s="22" t="s">
        <v>5787</v>
      </c>
      <c r="B2113" s="22" t="s">
        <v>5788</v>
      </c>
      <c r="C2113" s="22" t="s">
        <v>86</v>
      </c>
      <c r="D2113" s="22" t="s">
        <v>207</v>
      </c>
      <c r="E2113" s="22" t="n">
        <v>9865</v>
      </c>
      <c r="F2113" s="22" t="n">
        <f aca="false">D2113-C2113</f>
        <v>2</v>
      </c>
      <c r="G2113" s="22" t="n">
        <v>3853.5</v>
      </c>
      <c r="H2113" s="22" t="n">
        <f aca="false">G2113*F2113</f>
        <v>7707</v>
      </c>
      <c r="I2113" s="13" t="s">
        <v>5789</v>
      </c>
      <c r="J2113" s="14" t="n">
        <v>7707</v>
      </c>
      <c r="K2113" s="1" t="n">
        <f aca="false">H2113-J2113</f>
        <v>0</v>
      </c>
      <c r="L2113" s="0"/>
    </row>
    <row r="2114" customFormat="false" ht="15.9" hidden="false" customHeight="false" outlineLevel="0" collapsed="false">
      <c r="A2114" s="1" t="s">
        <v>5790</v>
      </c>
      <c r="B2114" s="1" t="s">
        <v>5791</v>
      </c>
      <c r="C2114" s="1" t="s">
        <v>86</v>
      </c>
      <c r="D2114" s="1" t="s">
        <v>207</v>
      </c>
      <c r="E2114" s="1" t="n">
        <v>11545</v>
      </c>
      <c r="F2114" s="1" t="n">
        <f aca="false">D2114-C2114</f>
        <v>2</v>
      </c>
      <c r="G2114" s="22" t="n">
        <v>4693.5</v>
      </c>
      <c r="H2114" s="1" t="n">
        <f aca="false">G2114*F2114</f>
        <v>9387</v>
      </c>
      <c r="I2114" s="13" t="s">
        <v>5792</v>
      </c>
      <c r="J2114" s="14" t="n">
        <v>9387</v>
      </c>
      <c r="K2114" s="1" t="n">
        <f aca="false">H2114-J2114</f>
        <v>0</v>
      </c>
      <c r="L2114" s="0"/>
    </row>
    <row r="2115" customFormat="false" ht="15.9" hidden="false" customHeight="false" outlineLevel="0" collapsed="false">
      <c r="A2115" s="1" t="s">
        <v>5793</v>
      </c>
      <c r="B2115" s="1" t="s">
        <v>5794</v>
      </c>
      <c r="C2115" s="1" t="s">
        <v>146</v>
      </c>
      <c r="D2115" s="1" t="s">
        <v>59</v>
      </c>
      <c r="E2115" s="1" t="n">
        <v>29130</v>
      </c>
      <c r="F2115" s="1" t="n">
        <f aca="false">D2115-C2115</f>
        <v>4</v>
      </c>
      <c r="G2115" s="22" t="n">
        <v>3853.5</v>
      </c>
      <c r="H2115" s="1" t="n">
        <f aca="false">G2115*F2115</f>
        <v>15414</v>
      </c>
      <c r="I2115" s="13" t="s">
        <v>5795</v>
      </c>
      <c r="J2115" s="14" t="n">
        <v>15414</v>
      </c>
      <c r="K2115" s="1" t="n">
        <f aca="false">H2115-J2115</f>
        <v>0</v>
      </c>
      <c r="L2115" s="0"/>
    </row>
    <row r="2116" customFormat="false" ht="15.9" hidden="false" customHeight="false" outlineLevel="0" collapsed="false">
      <c r="A2116" s="1" t="s">
        <v>5796</v>
      </c>
      <c r="B2116" s="1" t="s">
        <v>5797</v>
      </c>
      <c r="C2116" s="1" t="s">
        <v>58</v>
      </c>
      <c r="D2116" s="1" t="s">
        <v>59</v>
      </c>
      <c r="E2116" s="1" t="n">
        <v>9865</v>
      </c>
      <c r="F2116" s="1" t="n">
        <f aca="false">D2116-C2116</f>
        <v>2</v>
      </c>
      <c r="G2116" s="22" t="n">
        <v>3853.5</v>
      </c>
      <c r="H2116" s="1" t="n">
        <f aca="false">G2116*F2116</f>
        <v>7707</v>
      </c>
      <c r="I2116" s="13" t="s">
        <v>5798</v>
      </c>
      <c r="J2116" s="14" t="n">
        <v>7707</v>
      </c>
      <c r="K2116" s="1" t="n">
        <f aca="false">H2116-J2116</f>
        <v>0</v>
      </c>
      <c r="L2116" s="0"/>
    </row>
    <row r="2117" customFormat="false" ht="30.8" hidden="false" customHeight="false" outlineLevel="0" collapsed="false">
      <c r="A2117" s="22" t="s">
        <v>5799</v>
      </c>
      <c r="B2117" s="22" t="s">
        <v>5800</v>
      </c>
      <c r="C2117" s="22" t="s">
        <v>133</v>
      </c>
      <c r="D2117" s="22" t="s">
        <v>207</v>
      </c>
      <c r="E2117" s="22" t="n">
        <v>4932.5</v>
      </c>
      <c r="F2117" s="22" t="n">
        <f aca="false">D2117-C2117</f>
        <v>1</v>
      </c>
      <c r="G2117" s="22" t="n">
        <v>3853.5</v>
      </c>
      <c r="H2117" s="22" t="n">
        <f aca="false">G2117*F2117</f>
        <v>3853.5</v>
      </c>
      <c r="I2117" s="13" t="s">
        <v>5801</v>
      </c>
      <c r="J2117" s="14" t="n">
        <v>3853.5</v>
      </c>
      <c r="K2117" s="1" t="n">
        <f aca="false">H2117-J2117</f>
        <v>0</v>
      </c>
      <c r="L2117" s="0"/>
    </row>
    <row r="2118" customFormat="false" ht="30.8" hidden="false" customHeight="false" outlineLevel="0" collapsed="false">
      <c r="A2118" s="1" t="s">
        <v>5802</v>
      </c>
      <c r="B2118" s="1" t="s">
        <v>5803</v>
      </c>
      <c r="C2118" s="1" t="s">
        <v>86</v>
      </c>
      <c r="D2118" s="1" t="s">
        <v>180</v>
      </c>
      <c r="E2118" s="1" t="n">
        <v>42752.5</v>
      </c>
      <c r="F2118" s="1" t="n">
        <f aca="false">D2118-C2118</f>
        <v>7</v>
      </c>
      <c r="G2118" s="22" t="n">
        <v>3853.5</v>
      </c>
      <c r="H2118" s="1" t="n">
        <f aca="false">G2118*F2118</f>
        <v>26974.5</v>
      </c>
      <c r="I2118" s="13" t="s">
        <v>5804</v>
      </c>
      <c r="J2118" s="14" t="n">
        <v>26974.5</v>
      </c>
      <c r="K2118" s="1" t="n">
        <f aca="false">H2118-J2118</f>
        <v>0</v>
      </c>
      <c r="L2118" s="0"/>
    </row>
    <row r="2119" customFormat="false" ht="30.8" hidden="false" customHeight="false" outlineLevel="0" collapsed="false">
      <c r="A2119" s="22" t="s">
        <v>5805</v>
      </c>
      <c r="B2119" s="22" t="s">
        <v>5806</v>
      </c>
      <c r="C2119" s="22" t="s">
        <v>19</v>
      </c>
      <c r="D2119" s="22" t="s">
        <v>93</v>
      </c>
      <c r="E2119" s="22" t="n">
        <v>9865</v>
      </c>
      <c r="F2119" s="22" t="n">
        <f aca="false">D2119-C2119</f>
        <v>2</v>
      </c>
      <c r="G2119" s="22" t="n">
        <v>3853.5</v>
      </c>
      <c r="H2119" s="22" t="n">
        <f aca="false">G2119*F2119</f>
        <v>7707</v>
      </c>
      <c r="I2119" s="13" t="s">
        <v>5807</v>
      </c>
      <c r="J2119" s="14" t="n">
        <v>7707</v>
      </c>
      <c r="K2119" s="1" t="n">
        <f aca="false">H2119-J2119</f>
        <v>0</v>
      </c>
      <c r="L2119" s="0"/>
    </row>
    <row r="2120" customFormat="false" ht="30.8" hidden="false" customHeight="false" outlineLevel="0" collapsed="false">
      <c r="A2120" s="1" t="s">
        <v>5808</v>
      </c>
      <c r="B2120" s="1" t="s">
        <v>5809</v>
      </c>
      <c r="C2120" s="1" t="s">
        <v>43</v>
      </c>
      <c r="D2120" s="1" t="s">
        <v>142</v>
      </c>
      <c r="E2120" s="1" t="n">
        <v>16447.5</v>
      </c>
      <c r="F2120" s="1" t="n">
        <f aca="false">D2120-C2120</f>
        <v>3</v>
      </c>
      <c r="G2120" s="22" t="n">
        <v>3853.5</v>
      </c>
      <c r="H2120" s="1" t="n">
        <f aca="false">G2120*F2120</f>
        <v>11560.5</v>
      </c>
      <c r="I2120" s="13" t="s">
        <v>5810</v>
      </c>
      <c r="J2120" s="14" t="n">
        <v>11560.5</v>
      </c>
      <c r="K2120" s="1" t="n">
        <f aca="false">H2120-J2120</f>
        <v>0</v>
      </c>
      <c r="L2120" s="0"/>
    </row>
    <row r="2121" customFormat="false" ht="30.8" hidden="false" customHeight="false" outlineLevel="0" collapsed="false">
      <c r="A2121" s="1" t="s">
        <v>5811</v>
      </c>
      <c r="B2121" s="1" t="s">
        <v>5812</v>
      </c>
      <c r="C2121" s="1" t="s">
        <v>43</v>
      </c>
      <c r="D2121" s="1" t="s">
        <v>142</v>
      </c>
      <c r="E2121" s="1" t="n">
        <v>15952.5</v>
      </c>
      <c r="F2121" s="1" t="n">
        <f aca="false">D2121-C2121</f>
        <v>3</v>
      </c>
      <c r="G2121" s="22" t="n">
        <v>3853.5</v>
      </c>
      <c r="H2121" s="1" t="n">
        <f aca="false">G2121*F2121</f>
        <v>11560.5</v>
      </c>
      <c r="I2121" s="13" t="s">
        <v>5813</v>
      </c>
      <c r="J2121" s="14" t="n">
        <v>11560.5</v>
      </c>
      <c r="K2121" s="1" t="n">
        <f aca="false">H2121-J2121</f>
        <v>0</v>
      </c>
      <c r="L2121" s="0"/>
    </row>
    <row r="2122" customFormat="false" ht="15.9" hidden="false" customHeight="false" outlineLevel="0" collapsed="false">
      <c r="A2122" s="1" t="s">
        <v>5814</v>
      </c>
      <c r="B2122" s="1" t="s">
        <v>5815</v>
      </c>
      <c r="C2122" s="1" t="s">
        <v>58</v>
      </c>
      <c r="D2122" s="1" t="s">
        <v>59</v>
      </c>
      <c r="E2122" s="1" t="n">
        <v>11735</v>
      </c>
      <c r="F2122" s="1" t="n">
        <f aca="false">D2122-C2122</f>
        <v>2</v>
      </c>
      <c r="G2122" s="22" t="n">
        <v>3853.5</v>
      </c>
      <c r="H2122" s="1" t="n">
        <f aca="false">G2122*F2122</f>
        <v>7707</v>
      </c>
      <c r="I2122" s="13" t="s">
        <v>5816</v>
      </c>
      <c r="J2122" s="14" t="n">
        <v>7707</v>
      </c>
      <c r="K2122" s="1" t="n">
        <f aca="false">H2122-J2122</f>
        <v>0</v>
      </c>
      <c r="L2122" s="0"/>
    </row>
    <row r="2123" customFormat="false" ht="15.9" hidden="false" customHeight="false" outlineLevel="0" collapsed="false">
      <c r="A2123" s="22" t="s">
        <v>5817</v>
      </c>
      <c r="B2123" s="22" t="s">
        <v>5818</v>
      </c>
      <c r="C2123" s="22" t="s">
        <v>133</v>
      </c>
      <c r="D2123" s="22" t="s">
        <v>112</v>
      </c>
      <c r="E2123" s="22" t="n">
        <v>20711.25</v>
      </c>
      <c r="F2123" s="22" t="n">
        <f aca="false">D2123-C2123</f>
        <v>3</v>
      </c>
      <c r="G2123" s="22" t="n">
        <v>3853.5</v>
      </c>
      <c r="H2123" s="22" t="n">
        <f aca="false">G2123*F2123</f>
        <v>11560.5</v>
      </c>
      <c r="I2123" s="13" t="s">
        <v>5819</v>
      </c>
      <c r="J2123" s="14" t="n">
        <v>11560.5</v>
      </c>
      <c r="K2123" s="1" t="n">
        <f aca="false">H2123-J2123</f>
        <v>0</v>
      </c>
      <c r="L2123" s="0"/>
    </row>
    <row r="2124" customFormat="false" ht="15.9" hidden="false" customHeight="false" outlineLevel="0" collapsed="false">
      <c r="A2124" s="1" t="s">
        <v>5820</v>
      </c>
      <c r="B2124" s="1" t="s">
        <v>5821</v>
      </c>
      <c r="C2124" s="1" t="s">
        <v>19</v>
      </c>
      <c r="D2124" s="1" t="s">
        <v>13</v>
      </c>
      <c r="E2124" s="1" t="n">
        <v>48632.5</v>
      </c>
      <c r="F2124" s="1" t="n">
        <f aca="false">D2124-C2124</f>
        <v>7</v>
      </c>
      <c r="G2124" s="22" t="n">
        <v>4693.5</v>
      </c>
      <c r="H2124" s="1" t="n">
        <f aca="false">G2124*F2124</f>
        <v>32854.5</v>
      </c>
      <c r="I2124" s="13" t="s">
        <v>5822</v>
      </c>
      <c r="J2124" s="14" t="n">
        <v>32854.5</v>
      </c>
      <c r="K2124" s="1" t="n">
        <f aca="false">H2124-J2124</f>
        <v>0</v>
      </c>
      <c r="L2124" s="0"/>
    </row>
    <row r="2125" customFormat="false" ht="15.9" hidden="false" customHeight="false" outlineLevel="0" collapsed="false">
      <c r="A2125" s="1" t="s">
        <v>5823</v>
      </c>
      <c r="B2125" s="1" t="s">
        <v>5824</v>
      </c>
      <c r="C2125" s="1" t="s">
        <v>20</v>
      </c>
      <c r="D2125" s="1" t="s">
        <v>232</v>
      </c>
      <c r="E2125" s="1" t="n">
        <v>28862.5</v>
      </c>
      <c r="F2125" s="1" t="n">
        <f aca="false">D2125-C2125</f>
        <v>5</v>
      </c>
      <c r="G2125" s="22" t="n">
        <v>4693.5</v>
      </c>
      <c r="H2125" s="1" t="n">
        <f aca="false">G2125*F2125</f>
        <v>23467.5</v>
      </c>
      <c r="I2125" s="13" t="s">
        <v>5825</v>
      </c>
      <c r="J2125" s="14" t="n">
        <v>23467.5</v>
      </c>
      <c r="K2125" s="1" t="n">
        <f aca="false">H2125-J2125</f>
        <v>0</v>
      </c>
      <c r="L2125" s="0"/>
    </row>
    <row r="2126" customFormat="false" ht="15.9" hidden="false" customHeight="false" outlineLevel="0" collapsed="false">
      <c r="A2126" s="1" t="s">
        <v>5826</v>
      </c>
      <c r="B2126" s="1" t="s">
        <v>5827</v>
      </c>
      <c r="C2126" s="1" t="s">
        <v>63</v>
      </c>
      <c r="D2126" s="1" t="s">
        <v>75</v>
      </c>
      <c r="E2126" s="1" t="n">
        <v>14797.5</v>
      </c>
      <c r="F2126" s="1" t="n">
        <f aca="false">D2126-C2126</f>
        <v>3</v>
      </c>
      <c r="G2126" s="22" t="n">
        <v>3853.5</v>
      </c>
      <c r="H2126" s="1" t="n">
        <f aca="false">G2126*F2126</f>
        <v>11560.5</v>
      </c>
      <c r="I2126" s="13" t="s">
        <v>5828</v>
      </c>
      <c r="J2126" s="14" t="n">
        <v>11560.5</v>
      </c>
      <c r="K2126" s="1" t="n">
        <f aca="false">H2126-J2126</f>
        <v>0</v>
      </c>
      <c r="L2126" s="0"/>
    </row>
    <row r="2127" customFormat="false" ht="30.8" hidden="false" customHeight="false" outlineLevel="0" collapsed="false">
      <c r="A2127" s="1" t="s">
        <v>5829</v>
      </c>
      <c r="B2127" s="1" t="s">
        <v>5830</v>
      </c>
      <c r="C2127" s="1" t="s">
        <v>74</v>
      </c>
      <c r="D2127" s="1" t="s">
        <v>75</v>
      </c>
      <c r="E2127" s="1" t="n">
        <v>9865</v>
      </c>
      <c r="F2127" s="1" t="n">
        <f aca="false">D2127-C2127</f>
        <v>2</v>
      </c>
      <c r="G2127" s="22" t="n">
        <v>3853.5</v>
      </c>
      <c r="H2127" s="1" t="n">
        <f aca="false">G2127*F2127</f>
        <v>7707</v>
      </c>
      <c r="I2127" s="13" t="s">
        <v>5831</v>
      </c>
      <c r="J2127" s="14" t="n">
        <v>7707</v>
      </c>
      <c r="K2127" s="1" t="n">
        <f aca="false">H2127-J2127</f>
        <v>0</v>
      </c>
      <c r="L2127" s="0"/>
    </row>
    <row r="2128" customFormat="false" ht="30.8" hidden="false" customHeight="false" outlineLevel="0" collapsed="false">
      <c r="A2128" s="1" t="s">
        <v>5832</v>
      </c>
      <c r="B2128" s="1" t="s">
        <v>5833</v>
      </c>
      <c r="C2128" s="1" t="s">
        <v>146</v>
      </c>
      <c r="D2128" s="1" t="s">
        <v>58</v>
      </c>
      <c r="E2128" s="1" t="n">
        <v>9865</v>
      </c>
      <c r="F2128" s="1" t="n">
        <f aca="false">D2128-C2128</f>
        <v>2</v>
      </c>
      <c r="G2128" s="22" t="n">
        <v>3853.5</v>
      </c>
      <c r="H2128" s="1" t="n">
        <f aca="false">G2128*F2128</f>
        <v>7707</v>
      </c>
      <c r="I2128" s="13" t="s">
        <v>5834</v>
      </c>
      <c r="J2128" s="14" t="n">
        <v>7707</v>
      </c>
      <c r="K2128" s="1" t="n">
        <f aca="false">H2128-J2128</f>
        <v>0</v>
      </c>
      <c r="L2128" s="0"/>
    </row>
    <row r="2129" customFormat="false" ht="30.8" hidden="false" customHeight="false" outlineLevel="0" collapsed="false">
      <c r="A2129" s="1" t="s">
        <v>5835</v>
      </c>
      <c r="B2129" s="1" t="s">
        <v>5836</v>
      </c>
      <c r="C2129" s="1" t="s">
        <v>13</v>
      </c>
      <c r="D2129" s="1" t="s">
        <v>14</v>
      </c>
      <c r="E2129" s="1" t="n">
        <v>41685</v>
      </c>
      <c r="F2129" s="1" t="n">
        <f aca="false">D2129-C2129</f>
        <v>6</v>
      </c>
      <c r="G2129" s="22" t="n">
        <v>4693.5</v>
      </c>
      <c r="H2129" s="1" t="n">
        <f aca="false">G2129*F2129</f>
        <v>28161</v>
      </c>
      <c r="I2129" s="13" t="s">
        <v>5837</v>
      </c>
      <c r="J2129" s="14" t="n">
        <v>28161</v>
      </c>
      <c r="K2129" s="1" t="n">
        <f aca="false">H2129-J2129</f>
        <v>0</v>
      </c>
      <c r="L2129" s="0"/>
    </row>
    <row r="2130" customFormat="false" ht="30.8" hidden="false" customHeight="false" outlineLevel="0" collapsed="false">
      <c r="A2130" s="22" t="s">
        <v>5838</v>
      </c>
      <c r="B2130" s="22" t="s">
        <v>5839</v>
      </c>
      <c r="C2130" s="22" t="s">
        <v>35</v>
      </c>
      <c r="D2130" s="22" t="s">
        <v>51</v>
      </c>
      <c r="E2130" s="22" t="n">
        <v>29595</v>
      </c>
      <c r="F2130" s="22" t="n">
        <f aca="false">D2130-C2130</f>
        <v>6</v>
      </c>
      <c r="G2130" s="22" t="n">
        <v>3853.5</v>
      </c>
      <c r="H2130" s="22" t="n">
        <f aca="false">G2130*F2130</f>
        <v>23121</v>
      </c>
      <c r="I2130" s="13" t="s">
        <v>5840</v>
      </c>
      <c r="J2130" s="14" t="n">
        <v>23121</v>
      </c>
      <c r="K2130" s="1" t="n">
        <f aca="false">H2130-J2130</f>
        <v>0</v>
      </c>
      <c r="L2130" s="0"/>
    </row>
    <row r="2131" customFormat="false" ht="30.8" hidden="false" customHeight="false" outlineLevel="0" collapsed="false">
      <c r="A2131" s="1" t="s">
        <v>5841</v>
      </c>
      <c r="B2131" s="1" t="s">
        <v>5842</v>
      </c>
      <c r="C2131" s="1" t="s">
        <v>14</v>
      </c>
      <c r="D2131" s="1" t="s">
        <v>180</v>
      </c>
      <c r="E2131" s="1" t="n">
        <v>14565</v>
      </c>
      <c r="F2131" s="1" t="n">
        <f aca="false">D2131-C2131</f>
        <v>2</v>
      </c>
      <c r="G2131" s="22" t="n">
        <v>3853.5</v>
      </c>
      <c r="H2131" s="1" t="n">
        <f aca="false">G2131*F2131</f>
        <v>7707</v>
      </c>
      <c r="I2131" s="13" t="s">
        <v>5843</v>
      </c>
      <c r="J2131" s="14" t="n">
        <v>7707</v>
      </c>
      <c r="K2131" s="1" t="n">
        <f aca="false">H2131-J2131</f>
        <v>0</v>
      </c>
      <c r="L2131" s="0"/>
    </row>
    <row r="2132" s="18" customFormat="true" ht="29.85" hidden="false" customHeight="false" outlineLevel="0" collapsed="false">
      <c r="A2132" s="15" t="s">
        <v>5844</v>
      </c>
      <c r="B2132" s="15" t="s">
        <v>5845</v>
      </c>
      <c r="C2132" s="15" t="s">
        <v>75</v>
      </c>
      <c r="D2132" s="15" t="s">
        <v>19</v>
      </c>
      <c r="E2132" s="15" t="n">
        <v>14415</v>
      </c>
      <c r="F2132" s="15" t="n">
        <f aca="false">D2132-C2132</f>
        <v>2</v>
      </c>
      <c r="G2132" s="15" t="n">
        <v>5743.5</v>
      </c>
      <c r="H2132" s="15" t="n">
        <v>11486.8</v>
      </c>
      <c r="I2132" s="16" t="s">
        <v>5846</v>
      </c>
      <c r="J2132" s="17" t="n">
        <v>11486.8</v>
      </c>
      <c r="K2132" s="15" t="n">
        <f aca="false">H2132-J2132</f>
        <v>0</v>
      </c>
    </row>
    <row r="2133" customFormat="false" ht="15.9" hidden="false" customHeight="false" outlineLevel="0" collapsed="false">
      <c r="A2133" s="1" t="s">
        <v>5847</v>
      </c>
      <c r="B2133" s="1" t="s">
        <v>5848</v>
      </c>
      <c r="C2133" s="1" t="s">
        <v>75</v>
      </c>
      <c r="D2133" s="1" t="s">
        <v>19</v>
      </c>
      <c r="E2133" s="1" t="n">
        <v>10635</v>
      </c>
      <c r="F2133" s="1" t="n">
        <f aca="false">D2133-C2133</f>
        <v>2</v>
      </c>
      <c r="G2133" s="22" t="n">
        <v>3853.5</v>
      </c>
      <c r="H2133" s="1" t="n">
        <f aca="false">G2133*F2133</f>
        <v>7707</v>
      </c>
      <c r="I2133" s="13" t="s">
        <v>5849</v>
      </c>
      <c r="J2133" s="14" t="n">
        <v>7707</v>
      </c>
      <c r="K2133" s="1" t="n">
        <f aca="false">H2133-J2133</f>
        <v>0</v>
      </c>
      <c r="L2133" s="0"/>
    </row>
    <row r="2134" customFormat="false" ht="30.8" hidden="false" customHeight="false" outlineLevel="0" collapsed="false">
      <c r="A2134" s="1" t="s">
        <v>5850</v>
      </c>
      <c r="B2134" s="1" t="s">
        <v>5851</v>
      </c>
      <c r="C2134" s="1" t="s">
        <v>74</v>
      </c>
      <c r="D2134" s="1" t="s">
        <v>24</v>
      </c>
      <c r="E2134" s="1" t="n">
        <v>4767.5</v>
      </c>
      <c r="F2134" s="1" t="n">
        <f aca="false">D2134-C2134</f>
        <v>1</v>
      </c>
      <c r="G2134" s="22" t="n">
        <v>3853.5</v>
      </c>
      <c r="H2134" s="1" t="n">
        <f aca="false">G2134*F2134</f>
        <v>3853.5</v>
      </c>
      <c r="I2134" s="13" t="s">
        <v>5852</v>
      </c>
      <c r="J2134" s="14" t="n">
        <v>3853.5</v>
      </c>
      <c r="K2134" s="1" t="n">
        <f aca="false">H2134-J2134</f>
        <v>0</v>
      </c>
      <c r="L2134" s="0"/>
    </row>
    <row r="2135" customFormat="false" ht="30.8" hidden="false" customHeight="false" outlineLevel="0" collapsed="false">
      <c r="A2135" s="1" t="s">
        <v>5853</v>
      </c>
      <c r="B2135" s="1" t="s">
        <v>5854</v>
      </c>
      <c r="C2135" s="1" t="s">
        <v>14</v>
      </c>
      <c r="D2135" s="1" t="s">
        <v>180</v>
      </c>
      <c r="E2135" s="1" t="n">
        <v>9865</v>
      </c>
      <c r="F2135" s="1" t="n">
        <f aca="false">D2135-C2135</f>
        <v>2</v>
      </c>
      <c r="G2135" s="22" t="n">
        <v>3853.5</v>
      </c>
      <c r="H2135" s="1" t="n">
        <f aca="false">G2135*F2135</f>
        <v>7707</v>
      </c>
      <c r="I2135" s="13" t="s">
        <v>5855</v>
      </c>
      <c r="J2135" s="14" t="n">
        <v>7707</v>
      </c>
      <c r="K2135" s="1" t="n">
        <f aca="false">H2135-J2135</f>
        <v>0</v>
      </c>
      <c r="L2135" s="0"/>
    </row>
    <row r="2136" customFormat="false" ht="15.9" hidden="false" customHeight="false" outlineLevel="0" collapsed="false">
      <c r="A2136" s="1" t="s">
        <v>5856</v>
      </c>
      <c r="B2136" s="1" t="s">
        <v>5857</v>
      </c>
      <c r="C2136" s="1" t="s">
        <v>51</v>
      </c>
      <c r="D2136" s="1" t="s">
        <v>14</v>
      </c>
      <c r="E2136" s="1" t="n">
        <v>10635</v>
      </c>
      <c r="F2136" s="1" t="n">
        <f aca="false">D2136-C2136</f>
        <v>2</v>
      </c>
      <c r="G2136" s="22" t="n">
        <v>3853.5</v>
      </c>
      <c r="H2136" s="1" t="n">
        <f aca="false">G2136*F2136</f>
        <v>7707</v>
      </c>
      <c r="I2136" s="13" t="s">
        <v>5858</v>
      </c>
      <c r="J2136" s="14" t="n">
        <v>7707</v>
      </c>
      <c r="K2136" s="1" t="n">
        <f aca="false">H2136-J2136</f>
        <v>0</v>
      </c>
      <c r="L2136" s="0"/>
    </row>
    <row r="2137" s="12" customFormat="true" ht="29.85" hidden="false" customHeight="false" outlineLevel="0" collapsed="false">
      <c r="A2137" s="19" t="s">
        <v>5859</v>
      </c>
      <c r="B2137" s="11" t="s">
        <v>5860</v>
      </c>
      <c r="C2137" s="11" t="s">
        <v>34</v>
      </c>
      <c r="D2137" s="11" t="s">
        <v>119</v>
      </c>
      <c r="E2137" s="11" t="n">
        <v>39460</v>
      </c>
      <c r="F2137" s="11" t="n">
        <f aca="false">D2137-C2137</f>
        <v>4</v>
      </c>
      <c r="G2137" s="8" t="n">
        <f aca="false">3853.5*2</f>
        <v>7707</v>
      </c>
      <c r="H2137" s="11" t="n">
        <f aca="false">G2137*F2137</f>
        <v>30828</v>
      </c>
      <c r="I2137" s="9" t="s">
        <v>5861</v>
      </c>
      <c r="J2137" s="10" t="n">
        <v>15414</v>
      </c>
      <c r="K2137" s="11" t="n">
        <f aca="false">H2137-J2137-J2138</f>
        <v>0</v>
      </c>
      <c r="L2137" s="11"/>
    </row>
    <row r="2138" s="12" customFormat="true" ht="29.85" hidden="false" customHeight="false" outlineLevel="0" collapsed="false">
      <c r="A2138" s="19"/>
      <c r="B2138" s="11"/>
      <c r="C2138" s="11"/>
      <c r="D2138" s="11"/>
      <c r="E2138" s="11"/>
      <c r="F2138" s="11"/>
      <c r="G2138" s="8"/>
      <c r="H2138" s="11"/>
      <c r="I2138" s="9" t="s">
        <v>5862</v>
      </c>
      <c r="J2138" s="10" t="n">
        <v>15414</v>
      </c>
      <c r="K2138" s="11" t="n">
        <v>0</v>
      </c>
      <c r="L2138" s="11"/>
    </row>
    <row r="2139" customFormat="false" ht="15.9" hidden="false" customHeight="false" outlineLevel="0" collapsed="false">
      <c r="A2139" s="1" t="s">
        <v>5863</v>
      </c>
      <c r="B2139" s="1" t="s">
        <v>5864</v>
      </c>
      <c r="C2139" s="1" t="s">
        <v>14</v>
      </c>
      <c r="D2139" s="1" t="s">
        <v>180</v>
      </c>
      <c r="E2139" s="1" t="n">
        <v>9865</v>
      </c>
      <c r="F2139" s="1" t="n">
        <f aca="false">D2139-C2139</f>
        <v>2</v>
      </c>
      <c r="G2139" s="22" t="n">
        <v>3853.5</v>
      </c>
      <c r="H2139" s="1" t="n">
        <f aca="false">G2139*F2139</f>
        <v>7707</v>
      </c>
      <c r="I2139" s="13" t="s">
        <v>5865</v>
      </c>
      <c r="J2139" s="14" t="n">
        <v>7707</v>
      </c>
      <c r="K2139" s="1" t="n">
        <f aca="false">H2139-J2139</f>
        <v>0</v>
      </c>
      <c r="L2139" s="0"/>
    </row>
    <row r="2140" customFormat="false" ht="15.9" hidden="false" customHeight="false" outlineLevel="0" collapsed="false">
      <c r="A2140" s="1" t="s">
        <v>5866</v>
      </c>
      <c r="B2140" s="1" t="s">
        <v>5867</v>
      </c>
      <c r="C2140" s="1" t="s">
        <v>39</v>
      </c>
      <c r="D2140" s="1" t="s">
        <v>86</v>
      </c>
      <c r="E2140" s="1" t="n">
        <v>12215</v>
      </c>
      <c r="F2140" s="1" t="n">
        <f aca="false">D2140-C2140</f>
        <v>2</v>
      </c>
      <c r="G2140" s="22" t="n">
        <v>3853.5</v>
      </c>
      <c r="H2140" s="1" t="n">
        <f aca="false">G2140*F2140</f>
        <v>7707</v>
      </c>
      <c r="I2140" s="13" t="s">
        <v>5868</v>
      </c>
      <c r="J2140" s="14" t="n">
        <v>7707</v>
      </c>
      <c r="K2140" s="1" t="n">
        <f aca="false">H2140-J2140</f>
        <v>0</v>
      </c>
      <c r="L2140" s="0"/>
    </row>
    <row r="2141" customFormat="false" ht="30.8" hidden="false" customHeight="false" outlineLevel="0" collapsed="false">
      <c r="A2141" s="1" t="s">
        <v>5869</v>
      </c>
      <c r="B2141" s="1" t="s">
        <v>5870</v>
      </c>
      <c r="C2141" s="1" t="s">
        <v>142</v>
      </c>
      <c r="D2141" s="1" t="s">
        <v>63</v>
      </c>
      <c r="E2141" s="1" t="n">
        <v>9535</v>
      </c>
      <c r="F2141" s="1" t="n">
        <f aca="false">D2141-C2141</f>
        <v>2</v>
      </c>
      <c r="G2141" s="22" t="n">
        <v>3853.5</v>
      </c>
      <c r="H2141" s="1" t="n">
        <f aca="false">G2141*F2141</f>
        <v>7707</v>
      </c>
      <c r="I2141" s="13" t="s">
        <v>5871</v>
      </c>
      <c r="J2141" s="14" t="n">
        <v>7707</v>
      </c>
      <c r="K2141" s="1" t="n">
        <f aca="false">H2141-J2141</f>
        <v>0</v>
      </c>
      <c r="L2141" s="0"/>
    </row>
    <row r="2142" customFormat="false" ht="30.8" hidden="false" customHeight="false" outlineLevel="0" collapsed="false">
      <c r="A2142" s="1" t="s">
        <v>5872</v>
      </c>
      <c r="B2142" s="1" t="s">
        <v>5873</v>
      </c>
      <c r="C2142" s="1" t="s">
        <v>19</v>
      </c>
      <c r="D2142" s="1" t="s">
        <v>119</v>
      </c>
      <c r="E2142" s="1" t="n">
        <v>15952.5</v>
      </c>
      <c r="F2142" s="1" t="n">
        <f aca="false">D2142-C2142</f>
        <v>3</v>
      </c>
      <c r="G2142" s="22" t="n">
        <v>3853.5</v>
      </c>
      <c r="H2142" s="1" t="n">
        <f aca="false">G2142*F2142</f>
        <v>11560.5</v>
      </c>
      <c r="I2142" s="13" t="s">
        <v>5874</v>
      </c>
      <c r="J2142" s="14" t="n">
        <v>11560.5</v>
      </c>
      <c r="K2142" s="1" t="n">
        <f aca="false">H2142-J2142</f>
        <v>0</v>
      </c>
      <c r="L2142" s="0"/>
    </row>
    <row r="2143" customFormat="false" ht="29.85" hidden="false" customHeight="false" outlineLevel="0" collapsed="false">
      <c r="A2143" s="1" t="s">
        <v>5875</v>
      </c>
      <c r="B2143" s="1" t="s">
        <v>5876</v>
      </c>
      <c r="C2143" s="1" t="s">
        <v>43</v>
      </c>
      <c r="D2143" s="1" t="s">
        <v>29</v>
      </c>
      <c r="E2143" s="1" t="n">
        <v>19730</v>
      </c>
      <c r="F2143" s="1" t="n">
        <f aca="false">D2143-C2143</f>
        <v>4</v>
      </c>
      <c r="G2143" s="22" t="n">
        <v>3853.5</v>
      </c>
      <c r="H2143" s="1" t="n">
        <f aca="false">G2143*F2143</f>
        <v>15414</v>
      </c>
      <c r="I2143" s="13" t="s">
        <v>5877</v>
      </c>
      <c r="J2143" s="14" t="n">
        <v>15414</v>
      </c>
      <c r="K2143" s="1" t="n">
        <f aca="false">H2143-J2143</f>
        <v>0</v>
      </c>
      <c r="L2143" s="0"/>
    </row>
    <row r="2144" s="18" customFormat="true" ht="29.85" hidden="false" customHeight="false" outlineLevel="0" collapsed="false">
      <c r="A2144" s="15" t="s">
        <v>5878</v>
      </c>
      <c r="B2144" s="15" t="s">
        <v>5876</v>
      </c>
      <c r="C2144" s="15" t="s">
        <v>29</v>
      </c>
      <c r="D2144" s="15" t="s">
        <v>34</v>
      </c>
      <c r="E2144" s="15" t="n">
        <v>23750</v>
      </c>
      <c r="F2144" s="15" t="n">
        <f aca="false">D2144-C2144</f>
        <v>5</v>
      </c>
      <c r="G2144" s="15" t="n">
        <v>3670</v>
      </c>
      <c r="H2144" s="15" t="n">
        <f aca="false">G2144*F2144</f>
        <v>18350</v>
      </c>
      <c r="I2144" s="16" t="s">
        <v>5879</v>
      </c>
      <c r="J2144" s="17" t="n">
        <v>19267.5</v>
      </c>
      <c r="K2144" s="15" t="n">
        <f aca="false">H2144-J2144</f>
        <v>-917.5</v>
      </c>
    </row>
    <row r="2145" s="18" customFormat="true" ht="29.85" hidden="false" customHeight="false" outlineLevel="0" collapsed="false">
      <c r="A2145" s="15" t="s">
        <v>5880</v>
      </c>
      <c r="B2145" s="15" t="s">
        <v>5881</v>
      </c>
      <c r="C2145" s="15" t="s">
        <v>43</v>
      </c>
      <c r="D2145" s="15" t="s">
        <v>34</v>
      </c>
      <c r="E2145" s="15" t="n">
        <v>45225</v>
      </c>
      <c r="F2145" s="15" t="n">
        <f aca="false">D2145-C2145</f>
        <v>9</v>
      </c>
      <c r="G2145" s="15" t="n">
        <v>3670</v>
      </c>
      <c r="H2145" s="15" t="n">
        <f aca="false">G2145*F2145</f>
        <v>33030</v>
      </c>
      <c r="I2145" s="16" t="s">
        <v>5882</v>
      </c>
      <c r="J2145" s="17" t="n">
        <v>34681.5</v>
      </c>
      <c r="K2145" s="15" t="n">
        <f aca="false">H2145-J2145</f>
        <v>-1651.5</v>
      </c>
    </row>
    <row r="2146" customFormat="false" ht="30.8" hidden="false" customHeight="false" outlineLevel="0" collapsed="false">
      <c r="A2146" s="1" t="s">
        <v>5883</v>
      </c>
      <c r="B2146" s="1" t="s">
        <v>5884</v>
      </c>
      <c r="C2146" s="1" t="s">
        <v>43</v>
      </c>
      <c r="D2146" s="1" t="s">
        <v>142</v>
      </c>
      <c r="E2146" s="1" t="n">
        <v>17272.5</v>
      </c>
      <c r="F2146" s="1" t="n">
        <f aca="false">D2146-C2146</f>
        <v>3</v>
      </c>
      <c r="G2146" s="22" t="n">
        <v>3853.5</v>
      </c>
      <c r="H2146" s="1" t="n">
        <f aca="false">G2146*F2146</f>
        <v>11560.5</v>
      </c>
      <c r="I2146" s="13" t="s">
        <v>5885</v>
      </c>
      <c r="J2146" s="14" t="n">
        <v>11560.5</v>
      </c>
      <c r="K2146" s="1" t="n">
        <f aca="false">H2146-J2146</f>
        <v>0</v>
      </c>
      <c r="L2146" s="0"/>
    </row>
    <row r="2147" customFormat="false" ht="15.9" hidden="false" customHeight="false" outlineLevel="0" collapsed="false">
      <c r="A2147" s="1" t="s">
        <v>5886</v>
      </c>
      <c r="B2147" s="1" t="s">
        <v>5887</v>
      </c>
      <c r="C2147" s="1" t="s">
        <v>39</v>
      </c>
      <c r="D2147" s="1" t="s">
        <v>13</v>
      </c>
      <c r="E2147" s="1" t="n">
        <v>5317.5</v>
      </c>
      <c r="F2147" s="1" t="n">
        <f aca="false">D2147-C2147</f>
        <v>1</v>
      </c>
      <c r="G2147" s="22" t="n">
        <v>3853.5</v>
      </c>
      <c r="H2147" s="1" t="n">
        <f aca="false">G2147*F2147</f>
        <v>3853.5</v>
      </c>
      <c r="I2147" s="13" t="s">
        <v>5888</v>
      </c>
      <c r="J2147" s="14" t="n">
        <v>3853.5</v>
      </c>
      <c r="K2147" s="1" t="n">
        <f aca="false">H2147-J2147</f>
        <v>0</v>
      </c>
      <c r="L2147" s="0"/>
    </row>
    <row r="2148" s="34" customFormat="true" ht="30.8" hidden="false" customHeight="false" outlineLevel="0" collapsed="false">
      <c r="A2148" s="1" t="s">
        <v>5889</v>
      </c>
      <c r="B2148" s="1" t="s">
        <v>5890</v>
      </c>
      <c r="C2148" s="1" t="s">
        <v>39</v>
      </c>
      <c r="D2148" s="1" t="s">
        <v>13</v>
      </c>
      <c r="E2148" s="1" t="n">
        <v>6432.5</v>
      </c>
      <c r="F2148" s="1" t="n">
        <f aca="false">D2148-C2148</f>
        <v>1</v>
      </c>
      <c r="G2148" s="22" t="n">
        <v>4693.5</v>
      </c>
      <c r="H2148" s="1" t="n">
        <f aca="false">G2148*F2148</f>
        <v>4693.5</v>
      </c>
      <c r="I2148" s="13" t="s">
        <v>5891</v>
      </c>
      <c r="J2148" s="14" t="n">
        <v>4693.5</v>
      </c>
      <c r="K2148" s="1" t="n">
        <f aca="false">H2148-J2148</f>
        <v>0</v>
      </c>
      <c r="L2148" s="1"/>
      <c r="M2148" s="0"/>
      <c r="N2148" s="0"/>
      <c r="O2148" s="0"/>
      <c r="P2148" s="0"/>
      <c r="Q2148" s="0"/>
      <c r="R2148" s="0"/>
      <c r="S2148" s="0"/>
      <c r="T2148" s="0"/>
      <c r="U2148" s="0"/>
      <c r="V2148" s="0"/>
      <c r="AMI2148" s="0"/>
      <c r="AMJ2148" s="0"/>
    </row>
    <row r="2149" s="12" customFormat="true" ht="29.85" hidden="false" customHeight="false" outlineLevel="0" collapsed="false">
      <c r="A2149" s="19" t="s">
        <v>5892</v>
      </c>
      <c r="B2149" s="11" t="s">
        <v>5893</v>
      </c>
      <c r="C2149" s="11" t="s">
        <v>3121</v>
      </c>
      <c r="D2149" s="11" t="s">
        <v>142</v>
      </c>
      <c r="E2149" s="11" t="n">
        <v>31315.5</v>
      </c>
      <c r="F2149" s="11" t="n">
        <v>3</v>
      </c>
      <c r="G2149" s="8" t="n">
        <v>3853.5</v>
      </c>
      <c r="H2149" s="11" t="n">
        <f aca="false">G2149*F2149</f>
        <v>11560.5</v>
      </c>
      <c r="I2149" s="9" t="s">
        <v>5894</v>
      </c>
      <c r="J2149" s="10" t="n">
        <v>11560.5</v>
      </c>
      <c r="K2149" s="11" t="n">
        <f aca="false">H2149+H2150-J2149-J2150</f>
        <v>0</v>
      </c>
      <c r="L2149" s="11"/>
    </row>
    <row r="2150" s="12" customFormat="true" ht="29.85" hidden="false" customHeight="false" outlineLevel="0" collapsed="false">
      <c r="A2150" s="19"/>
      <c r="B2150" s="11"/>
      <c r="C2150" s="11"/>
      <c r="D2150" s="11"/>
      <c r="E2150" s="11"/>
      <c r="F2150" s="11" t="n">
        <v>3</v>
      </c>
      <c r="G2150" s="8" t="n">
        <v>5000</v>
      </c>
      <c r="H2150" s="11" t="n">
        <f aca="false">(G2150*F2150)+1100*3</f>
        <v>18300</v>
      </c>
      <c r="I2150" s="9" t="s">
        <v>5895</v>
      </c>
      <c r="J2150" s="10" t="n">
        <v>18300</v>
      </c>
      <c r="K2150" s="11" t="n">
        <v>0</v>
      </c>
      <c r="L2150" s="11"/>
    </row>
    <row r="2151" customFormat="false" ht="30.8" hidden="false" customHeight="false" outlineLevel="0" collapsed="false">
      <c r="A2151" s="22" t="s">
        <v>5896</v>
      </c>
      <c r="B2151" s="22" t="s">
        <v>5897</v>
      </c>
      <c r="C2151" s="22" t="s">
        <v>58</v>
      </c>
      <c r="D2151" s="22" t="s">
        <v>59</v>
      </c>
      <c r="E2151" s="22" t="n">
        <v>11185</v>
      </c>
      <c r="F2151" s="22" t="n">
        <f aca="false">D2151-C2151</f>
        <v>2</v>
      </c>
      <c r="G2151" s="22" t="n">
        <v>3853.5</v>
      </c>
      <c r="H2151" s="22" t="n">
        <f aca="false">G2151*F2151</f>
        <v>7707</v>
      </c>
      <c r="I2151" s="13" t="s">
        <v>5898</v>
      </c>
      <c r="J2151" s="14" t="n">
        <v>7707</v>
      </c>
      <c r="K2151" s="1" t="n">
        <f aca="false">H2151-J2151</f>
        <v>0</v>
      </c>
      <c r="L2151" s="0"/>
    </row>
    <row r="2152" customFormat="false" ht="30.8" hidden="false" customHeight="false" outlineLevel="0" collapsed="false">
      <c r="A2152" s="1" t="s">
        <v>5899</v>
      </c>
      <c r="B2152" s="1" t="s">
        <v>5900</v>
      </c>
      <c r="C2152" s="1" t="s">
        <v>14</v>
      </c>
      <c r="D2152" s="1" t="s">
        <v>180</v>
      </c>
      <c r="E2152" s="1" t="n">
        <v>9865</v>
      </c>
      <c r="F2152" s="1" t="n">
        <f aca="false">D2152-C2152</f>
        <v>2</v>
      </c>
      <c r="G2152" s="22" t="n">
        <v>3853.5</v>
      </c>
      <c r="H2152" s="1" t="n">
        <f aca="false">G2152*F2152</f>
        <v>7707</v>
      </c>
      <c r="I2152" s="13" t="s">
        <v>5901</v>
      </c>
      <c r="J2152" s="14" t="n">
        <v>7707</v>
      </c>
      <c r="K2152" s="1" t="n">
        <f aca="false">H2152-J2152</f>
        <v>0</v>
      </c>
      <c r="L2152" s="0"/>
    </row>
    <row r="2153" s="18" customFormat="true" ht="15.65" hidden="false" customHeight="false" outlineLevel="0" collapsed="false">
      <c r="A2153" s="15" t="s">
        <v>5902</v>
      </c>
      <c r="B2153" s="15" t="s">
        <v>5903</v>
      </c>
      <c r="C2153" s="15" t="s">
        <v>207</v>
      </c>
      <c r="D2153" s="15" t="s">
        <v>20</v>
      </c>
      <c r="E2153" s="15" t="n">
        <v>24430</v>
      </c>
      <c r="F2153" s="15" t="n">
        <f aca="false">D2153-C2153</f>
        <v>4</v>
      </c>
      <c r="G2153" s="15" t="n">
        <v>3853.5</v>
      </c>
      <c r="H2153" s="15" t="n">
        <f aca="false">G2153*F2153</f>
        <v>15414</v>
      </c>
      <c r="I2153" s="16" t="s">
        <v>5904</v>
      </c>
      <c r="J2153" s="17" t="n">
        <v>15414</v>
      </c>
      <c r="K2153" s="15" t="n">
        <f aca="false">H2153-J2153</f>
        <v>0</v>
      </c>
    </row>
    <row r="2154" customFormat="false" ht="30.8" hidden="false" customHeight="false" outlineLevel="0" collapsed="false">
      <c r="A2154" s="1" t="s">
        <v>5905</v>
      </c>
      <c r="B2154" s="1" t="s">
        <v>5906</v>
      </c>
      <c r="C2154" s="1" t="s">
        <v>47</v>
      </c>
      <c r="D2154" s="1" t="s">
        <v>75</v>
      </c>
      <c r="E2154" s="1" t="n">
        <v>29595</v>
      </c>
      <c r="F2154" s="1" t="n">
        <f aca="false">D2154-C2154</f>
        <v>6</v>
      </c>
      <c r="G2154" s="22" t="n">
        <v>3853.5</v>
      </c>
      <c r="H2154" s="1" t="n">
        <f aca="false">G2154*F2154</f>
        <v>23121</v>
      </c>
      <c r="I2154" s="13" t="s">
        <v>5907</v>
      </c>
      <c r="J2154" s="14" t="n">
        <v>23121</v>
      </c>
      <c r="K2154" s="1" t="n">
        <f aca="false">H2154-J2154</f>
        <v>0</v>
      </c>
      <c r="L2154" s="0"/>
    </row>
    <row r="2155" customFormat="false" ht="30.8" hidden="false" customHeight="false" outlineLevel="0" collapsed="false">
      <c r="A2155" s="1" t="s">
        <v>5908</v>
      </c>
      <c r="B2155" s="1" t="s">
        <v>5909</v>
      </c>
      <c r="C2155" s="1" t="s">
        <v>67</v>
      </c>
      <c r="D2155" s="1" t="s">
        <v>51</v>
      </c>
      <c r="E2155" s="1" t="n">
        <v>50715</v>
      </c>
      <c r="F2155" s="1" t="n">
        <f aca="false">D2155-C2155</f>
        <v>7</v>
      </c>
      <c r="G2155" s="22" t="n">
        <v>3853.5</v>
      </c>
      <c r="H2155" s="1" t="n">
        <f aca="false">G2155*F2155</f>
        <v>26974.5</v>
      </c>
      <c r="I2155" s="13" t="s">
        <v>5910</v>
      </c>
      <c r="J2155" s="14" t="n">
        <v>26974.5</v>
      </c>
      <c r="K2155" s="1" t="n">
        <f aca="false">H2155-J2155</f>
        <v>0</v>
      </c>
      <c r="L2155" s="0"/>
    </row>
    <row r="2156" customFormat="false" ht="30.8" hidden="false" customHeight="false" outlineLevel="0" collapsed="false">
      <c r="A2156" s="1" t="s">
        <v>5911</v>
      </c>
      <c r="B2156" s="1" t="s">
        <v>5912</v>
      </c>
      <c r="C2156" s="1" t="s">
        <v>63</v>
      </c>
      <c r="D2156" s="1" t="s">
        <v>24</v>
      </c>
      <c r="E2156" s="1" t="n">
        <v>17307.5</v>
      </c>
      <c r="F2156" s="1" t="n">
        <f aca="false">D2156-C2156</f>
        <v>2</v>
      </c>
      <c r="G2156" s="22" t="n">
        <v>4693.5</v>
      </c>
      <c r="H2156" s="1" t="n">
        <f aca="false">G2156*F2156</f>
        <v>9387</v>
      </c>
      <c r="I2156" s="13" t="s">
        <v>5913</v>
      </c>
      <c r="J2156" s="14" t="n">
        <v>9387</v>
      </c>
      <c r="K2156" s="1" t="n">
        <f aca="false">H2156-J2156</f>
        <v>0</v>
      </c>
      <c r="L2156" s="0"/>
    </row>
    <row r="2157" s="12" customFormat="true" ht="29.85" hidden="false" customHeight="false" outlineLevel="0" collapsed="false">
      <c r="A2157" s="19" t="s">
        <v>5914</v>
      </c>
      <c r="B2157" s="11" t="s">
        <v>5915</v>
      </c>
      <c r="C2157" s="11" t="s">
        <v>142</v>
      </c>
      <c r="D2157" s="11" t="s">
        <v>34</v>
      </c>
      <c r="E2157" s="11" t="n">
        <v>86257.5</v>
      </c>
      <c r="F2157" s="11" t="n">
        <f aca="false">D2157-C2157</f>
        <v>6</v>
      </c>
      <c r="G2157" s="8" t="n">
        <f aca="false">3853.5*2</f>
        <v>7707</v>
      </c>
      <c r="H2157" s="11" t="n">
        <f aca="false">G2157*F2157</f>
        <v>46242</v>
      </c>
      <c r="I2157" s="9" t="s">
        <v>5916</v>
      </c>
      <c r="J2157" s="10" t="n">
        <v>23121</v>
      </c>
      <c r="K2157" s="11" t="n">
        <f aca="false">H2157-J2157-J2158</f>
        <v>0</v>
      </c>
      <c r="L2157" s="11"/>
    </row>
    <row r="2158" s="12" customFormat="true" ht="15.85" hidden="false" customHeight="false" outlineLevel="0" collapsed="false">
      <c r="A2158" s="19"/>
      <c r="B2158" s="11"/>
      <c r="C2158" s="11"/>
      <c r="D2158" s="11"/>
      <c r="E2158" s="11"/>
      <c r="F2158" s="11"/>
      <c r="G2158" s="8"/>
      <c r="H2158" s="11"/>
      <c r="I2158" s="9" t="s">
        <v>5917</v>
      </c>
      <c r="J2158" s="10" t="n">
        <v>23121</v>
      </c>
      <c r="K2158" s="11" t="n">
        <v>0</v>
      </c>
      <c r="L2158" s="11"/>
    </row>
    <row r="2159" s="12" customFormat="true" ht="29.85" hidden="false" customHeight="false" outlineLevel="0" collapsed="false">
      <c r="A2159" s="19" t="s">
        <v>5918</v>
      </c>
      <c r="B2159" s="11" t="s">
        <v>5919</v>
      </c>
      <c r="C2159" s="11" t="s">
        <v>14</v>
      </c>
      <c r="D2159" s="11" t="s">
        <v>180</v>
      </c>
      <c r="E2159" s="11" t="n">
        <v>27290</v>
      </c>
      <c r="F2159" s="11" t="n">
        <f aca="false">D2159-C2159</f>
        <v>2</v>
      </c>
      <c r="G2159" s="8" t="n">
        <f aca="false">5743.5*2</f>
        <v>11487</v>
      </c>
      <c r="H2159" s="11" t="n">
        <f aca="false">G2159*F2159</f>
        <v>22974</v>
      </c>
      <c r="I2159" s="9" t="s">
        <v>5920</v>
      </c>
      <c r="J2159" s="10" t="n">
        <v>11486.8</v>
      </c>
      <c r="K2159" s="11" t="n">
        <f aca="false">H2159-J2159-J2160</f>
        <v>0.400000000001455</v>
      </c>
      <c r="L2159" s="11"/>
    </row>
    <row r="2160" s="12" customFormat="true" ht="29.85" hidden="false" customHeight="false" outlineLevel="0" collapsed="false">
      <c r="A2160" s="19"/>
      <c r="B2160" s="11"/>
      <c r="C2160" s="11"/>
      <c r="D2160" s="11"/>
      <c r="E2160" s="11"/>
      <c r="F2160" s="11"/>
      <c r="G2160" s="8"/>
      <c r="H2160" s="11"/>
      <c r="I2160" s="9" t="s">
        <v>5921</v>
      </c>
      <c r="J2160" s="10" t="n">
        <v>11486.8</v>
      </c>
      <c r="K2160" s="11" t="n">
        <v>0</v>
      </c>
      <c r="L2160" s="11"/>
    </row>
    <row r="2161" customFormat="false" ht="30.8" hidden="false" customHeight="false" outlineLevel="0" collapsed="false">
      <c r="A2161" s="1" t="s">
        <v>5922</v>
      </c>
      <c r="B2161" s="1" t="s">
        <v>5923</v>
      </c>
      <c r="C2161" s="1" t="s">
        <v>34</v>
      </c>
      <c r="D2161" s="1" t="s">
        <v>67</v>
      </c>
      <c r="E2161" s="1" t="n">
        <v>27412.5</v>
      </c>
      <c r="F2161" s="1" t="n">
        <f aca="false">D2161-C2161</f>
        <v>5</v>
      </c>
      <c r="G2161" s="22" t="n">
        <v>3853.5</v>
      </c>
      <c r="H2161" s="1" t="n">
        <f aca="false">G2161*F2161</f>
        <v>19267.5</v>
      </c>
      <c r="I2161" s="13" t="s">
        <v>5924</v>
      </c>
      <c r="J2161" s="14" t="n">
        <v>19267.5</v>
      </c>
      <c r="K2161" s="1" t="n">
        <f aca="false">H2161-J2161</f>
        <v>0</v>
      </c>
      <c r="L2161" s="0"/>
    </row>
    <row r="2162" customFormat="false" ht="30.8" hidden="false" customHeight="false" outlineLevel="0" collapsed="false">
      <c r="A2162" s="1" t="s">
        <v>5925</v>
      </c>
      <c r="B2162" s="1" t="s">
        <v>5926</v>
      </c>
      <c r="C2162" s="1" t="s">
        <v>34</v>
      </c>
      <c r="D2162" s="1" t="s">
        <v>67</v>
      </c>
      <c r="E2162" s="1" t="n">
        <v>24662.5</v>
      </c>
      <c r="F2162" s="1" t="n">
        <f aca="false">D2162-C2162</f>
        <v>5</v>
      </c>
      <c r="G2162" s="22" t="n">
        <v>3853.5</v>
      </c>
      <c r="H2162" s="1" t="n">
        <f aca="false">G2162*F2162</f>
        <v>19267.5</v>
      </c>
      <c r="I2162" s="13" t="s">
        <v>5927</v>
      </c>
      <c r="J2162" s="14" t="n">
        <v>19267.5</v>
      </c>
      <c r="K2162" s="1" t="n">
        <f aca="false">H2162-J2162</f>
        <v>0</v>
      </c>
      <c r="L2162" s="0"/>
    </row>
    <row r="2163" customFormat="false" ht="30.8" hidden="false" customHeight="false" outlineLevel="0" collapsed="false">
      <c r="A2163" s="1" t="s">
        <v>5928</v>
      </c>
      <c r="B2163" s="1" t="s">
        <v>5929</v>
      </c>
      <c r="C2163" s="1" t="s">
        <v>82</v>
      </c>
      <c r="D2163" s="1" t="s">
        <v>67</v>
      </c>
      <c r="E2163" s="1" t="n">
        <v>18322.5</v>
      </c>
      <c r="F2163" s="1" t="n">
        <f aca="false">D2163-C2163</f>
        <v>3</v>
      </c>
      <c r="G2163" s="22" t="n">
        <v>3853.5</v>
      </c>
      <c r="H2163" s="1" t="n">
        <f aca="false">G2163*F2163</f>
        <v>11560.5</v>
      </c>
      <c r="I2163" s="13" t="s">
        <v>5930</v>
      </c>
      <c r="J2163" s="14" t="n">
        <v>11560.5</v>
      </c>
      <c r="K2163" s="1" t="n">
        <f aca="false">H2163-J2163</f>
        <v>0</v>
      </c>
      <c r="L2163" s="0"/>
    </row>
    <row r="2164" s="12" customFormat="true" ht="29.85" hidden="false" customHeight="false" outlineLevel="0" collapsed="false">
      <c r="A2164" s="19" t="s">
        <v>5931</v>
      </c>
      <c r="B2164" s="11" t="s">
        <v>5932</v>
      </c>
      <c r="C2164" s="11" t="s">
        <v>35</v>
      </c>
      <c r="D2164" s="11" t="s">
        <v>13</v>
      </c>
      <c r="E2164" s="11" t="n">
        <v>19730</v>
      </c>
      <c r="F2164" s="11" t="n">
        <f aca="false">D2164-C2164</f>
        <v>2</v>
      </c>
      <c r="G2164" s="8" t="n">
        <f aca="false">3853.5*2</f>
        <v>7707</v>
      </c>
      <c r="H2164" s="11" t="n">
        <f aca="false">G2164*F2164</f>
        <v>15414</v>
      </c>
      <c r="I2164" s="9" t="s">
        <v>5933</v>
      </c>
      <c r="J2164" s="10" t="n">
        <v>7707</v>
      </c>
      <c r="K2164" s="11" t="n">
        <f aca="false">H2164-J2164-J2165</f>
        <v>0</v>
      </c>
      <c r="L2164" s="11"/>
    </row>
    <row r="2165" s="12" customFormat="true" ht="29.85" hidden="false" customHeight="false" outlineLevel="0" collapsed="false">
      <c r="A2165" s="19"/>
      <c r="B2165" s="11"/>
      <c r="C2165" s="11"/>
      <c r="D2165" s="11"/>
      <c r="E2165" s="11"/>
      <c r="F2165" s="11"/>
      <c r="G2165" s="8"/>
      <c r="H2165" s="11"/>
      <c r="I2165" s="9" t="s">
        <v>5934</v>
      </c>
      <c r="J2165" s="10" t="n">
        <v>7707</v>
      </c>
      <c r="K2165" s="11" t="n">
        <v>0</v>
      </c>
      <c r="L2165" s="11"/>
    </row>
    <row r="2166" customFormat="false" ht="30.8" hidden="false" customHeight="false" outlineLevel="0" collapsed="false">
      <c r="A2166" s="1" t="s">
        <v>5935</v>
      </c>
      <c r="B2166" s="1" t="s">
        <v>5936</v>
      </c>
      <c r="C2166" s="1" t="s">
        <v>39</v>
      </c>
      <c r="D2166" s="1" t="s">
        <v>14</v>
      </c>
      <c r="E2166" s="1" t="n">
        <v>48326.25</v>
      </c>
      <c r="F2166" s="1" t="n">
        <f aca="false">D2166-C2166</f>
        <v>7</v>
      </c>
      <c r="G2166" s="22" t="n">
        <v>3853.5</v>
      </c>
      <c r="H2166" s="1" t="n">
        <f aca="false">G2166*F2166</f>
        <v>26974.5</v>
      </c>
      <c r="I2166" s="13" t="s">
        <v>5937</v>
      </c>
      <c r="J2166" s="14" t="n">
        <v>26974.5</v>
      </c>
      <c r="K2166" s="1" t="n">
        <f aca="false">H2166-J2166</f>
        <v>0</v>
      </c>
      <c r="L2166" s="0"/>
    </row>
    <row r="2167" customFormat="false" ht="15.9" hidden="false" customHeight="false" outlineLevel="0" collapsed="false">
      <c r="A2167" s="1" t="s">
        <v>5938</v>
      </c>
      <c r="B2167" s="1" t="s">
        <v>5939</v>
      </c>
      <c r="C2167" s="1" t="s">
        <v>13</v>
      </c>
      <c r="D2167" s="1" t="s">
        <v>14</v>
      </c>
      <c r="E2167" s="1" t="n">
        <v>29595</v>
      </c>
      <c r="F2167" s="1" t="n">
        <f aca="false">D2167-C2167</f>
        <v>6</v>
      </c>
      <c r="G2167" s="22" t="n">
        <v>3853.5</v>
      </c>
      <c r="H2167" s="1" t="n">
        <f aca="false">G2167*F2167</f>
        <v>23121</v>
      </c>
      <c r="I2167" s="13" t="s">
        <v>5940</v>
      </c>
      <c r="J2167" s="14" t="n">
        <v>23121</v>
      </c>
      <c r="K2167" s="1" t="n">
        <f aca="false">H2167-J2167</f>
        <v>0</v>
      </c>
      <c r="L2167" s="0"/>
    </row>
    <row r="2168" customFormat="false" ht="30.8" hidden="false" customHeight="false" outlineLevel="0" collapsed="false">
      <c r="A2168" s="1" t="s">
        <v>5941</v>
      </c>
      <c r="B2168" s="1" t="s">
        <v>5942</v>
      </c>
      <c r="C2168" s="1" t="s">
        <v>51</v>
      </c>
      <c r="D2168" s="1" t="s">
        <v>146</v>
      </c>
      <c r="E2168" s="1" t="n">
        <v>30537.5</v>
      </c>
      <c r="F2168" s="1" t="n">
        <f aca="false">D2168-C2168</f>
        <v>5</v>
      </c>
      <c r="G2168" s="22" t="n">
        <v>3853.5</v>
      </c>
      <c r="H2168" s="1" t="n">
        <f aca="false">G2168*F2168</f>
        <v>19267.5</v>
      </c>
      <c r="I2168" s="13" t="s">
        <v>5943</v>
      </c>
      <c r="J2168" s="14" t="n">
        <v>19267.5</v>
      </c>
      <c r="K2168" s="1" t="n">
        <f aca="false">H2168-J2168</f>
        <v>0</v>
      </c>
      <c r="L2168" s="0"/>
    </row>
    <row r="2169" customFormat="false" ht="30.8" hidden="false" customHeight="false" outlineLevel="0" collapsed="false">
      <c r="A2169" s="1" t="s">
        <v>5944</v>
      </c>
      <c r="B2169" s="1" t="s">
        <v>5945</v>
      </c>
      <c r="C2169" s="1" t="s">
        <v>43</v>
      </c>
      <c r="D2169" s="1" t="s">
        <v>142</v>
      </c>
      <c r="E2169" s="1" t="n">
        <v>14797.5</v>
      </c>
      <c r="F2169" s="1" t="n">
        <f aca="false">D2169-C2169</f>
        <v>3</v>
      </c>
      <c r="G2169" s="22" t="n">
        <v>3853.5</v>
      </c>
      <c r="H2169" s="1" t="n">
        <f aca="false">G2169*F2169</f>
        <v>11560.5</v>
      </c>
      <c r="I2169" s="13" t="s">
        <v>5946</v>
      </c>
      <c r="J2169" s="14" t="n">
        <v>11560.5</v>
      </c>
      <c r="K2169" s="1" t="n">
        <f aca="false">H2169-J2169</f>
        <v>0</v>
      </c>
      <c r="L2169" s="0"/>
    </row>
    <row r="2170" s="12" customFormat="true" ht="29.85" hidden="false" customHeight="false" outlineLevel="0" collapsed="false">
      <c r="A2170" s="19" t="s">
        <v>5947</v>
      </c>
      <c r="B2170" s="11" t="s">
        <v>5948</v>
      </c>
      <c r="C2170" s="11" t="s">
        <v>166</v>
      </c>
      <c r="D2170" s="11" t="s">
        <v>142</v>
      </c>
      <c r="E2170" s="11" t="n">
        <v>18365.5</v>
      </c>
      <c r="F2170" s="11" t="n">
        <v>3</v>
      </c>
      <c r="G2170" s="8" t="n">
        <v>3853.5</v>
      </c>
      <c r="H2170" s="11" t="n">
        <f aca="false">G2170*F2170</f>
        <v>11560.5</v>
      </c>
      <c r="I2170" s="9" t="s">
        <v>5949</v>
      </c>
      <c r="J2170" s="10" t="n">
        <v>11560.5</v>
      </c>
      <c r="K2170" s="11" t="n">
        <f aca="false">H2170+H2171-J2170-J2171</f>
        <v>1000</v>
      </c>
      <c r="L2170" s="11"/>
    </row>
    <row r="2171" s="12" customFormat="true" ht="29.85" hidden="false" customHeight="false" outlineLevel="0" collapsed="false">
      <c r="A2171" s="19"/>
      <c r="B2171" s="11"/>
      <c r="C2171" s="11"/>
      <c r="D2171" s="11"/>
      <c r="E2171" s="11"/>
      <c r="F2171" s="11" t="n">
        <v>1</v>
      </c>
      <c r="G2171" s="8" t="n">
        <v>5000</v>
      </c>
      <c r="H2171" s="11" t="n">
        <f aca="false">(G2171*F2171)+1100</f>
        <v>6100</v>
      </c>
      <c r="I2171" s="9" t="s">
        <v>5950</v>
      </c>
      <c r="J2171" s="10" t="n">
        <v>5100</v>
      </c>
      <c r="K2171" s="11" t="n">
        <v>0</v>
      </c>
      <c r="L2171" s="11"/>
    </row>
    <row r="2172" customFormat="false" ht="30.8" hidden="false" customHeight="false" outlineLevel="0" collapsed="false">
      <c r="A2172" s="1" t="s">
        <v>5951</v>
      </c>
      <c r="B2172" s="1" t="s">
        <v>5952</v>
      </c>
      <c r="C2172" s="1" t="s">
        <v>51</v>
      </c>
      <c r="D2172" s="1" t="s">
        <v>232</v>
      </c>
      <c r="E2172" s="1" t="n">
        <v>53410</v>
      </c>
      <c r="F2172" s="1" t="n">
        <f aca="false">D2172-C2172</f>
        <v>8</v>
      </c>
      <c r="G2172" s="22" t="n">
        <v>3853.5</v>
      </c>
      <c r="H2172" s="1" t="n">
        <f aca="false">G2172*F2172</f>
        <v>30828</v>
      </c>
      <c r="I2172" s="13" t="s">
        <v>5953</v>
      </c>
      <c r="J2172" s="14" t="n">
        <v>30828</v>
      </c>
      <c r="K2172" s="1" t="n">
        <f aca="false">H2172-J2172</f>
        <v>0</v>
      </c>
      <c r="L2172" s="0"/>
    </row>
    <row r="2173" customFormat="false" ht="30.8" hidden="false" customHeight="false" outlineLevel="0" collapsed="false">
      <c r="A2173" s="1" t="s">
        <v>5954</v>
      </c>
      <c r="B2173" s="1" t="s">
        <v>5955</v>
      </c>
      <c r="C2173" s="1" t="s">
        <v>14</v>
      </c>
      <c r="D2173" s="1" t="s">
        <v>146</v>
      </c>
      <c r="E2173" s="1" t="n">
        <v>14797.5</v>
      </c>
      <c r="F2173" s="1" t="n">
        <f aca="false">D2173-C2173</f>
        <v>3</v>
      </c>
      <c r="G2173" s="22" t="n">
        <v>3853.5</v>
      </c>
      <c r="H2173" s="1" t="n">
        <f aca="false">G2173*F2173</f>
        <v>11560.5</v>
      </c>
      <c r="I2173" s="13" t="s">
        <v>5956</v>
      </c>
      <c r="J2173" s="14" t="n">
        <v>11560.5</v>
      </c>
      <c r="K2173" s="1" t="n">
        <f aca="false">H2173-J2173</f>
        <v>0</v>
      </c>
      <c r="L2173" s="0"/>
    </row>
    <row r="2174" customFormat="false" ht="30.8" hidden="false" customHeight="false" outlineLevel="0" collapsed="false">
      <c r="A2174" s="1" t="s">
        <v>5957</v>
      </c>
      <c r="B2174" s="1" t="s">
        <v>5958</v>
      </c>
      <c r="C2174" s="1" t="s">
        <v>51</v>
      </c>
      <c r="D2174" s="1" t="s">
        <v>20</v>
      </c>
      <c r="E2174" s="1" t="n">
        <v>14797.5</v>
      </c>
      <c r="F2174" s="1" t="n">
        <f aca="false">D2174-C2174</f>
        <v>3</v>
      </c>
      <c r="G2174" s="22" t="n">
        <v>3853.5</v>
      </c>
      <c r="H2174" s="1" t="n">
        <f aca="false">G2174*F2174</f>
        <v>11560.5</v>
      </c>
      <c r="I2174" s="13" t="s">
        <v>5959</v>
      </c>
      <c r="J2174" s="14" t="n">
        <v>11560.5</v>
      </c>
      <c r="K2174" s="1" t="n">
        <f aca="false">H2174-J2174</f>
        <v>0</v>
      </c>
      <c r="L2174" s="0"/>
    </row>
    <row r="2175" customFormat="false" ht="30.8" hidden="false" customHeight="false" outlineLevel="0" collapsed="false">
      <c r="A2175" s="1" t="s">
        <v>5960</v>
      </c>
      <c r="B2175" s="1" t="s">
        <v>5961</v>
      </c>
      <c r="C2175" s="1" t="s">
        <v>146</v>
      </c>
      <c r="D2175" s="1" t="s">
        <v>59</v>
      </c>
      <c r="E2175" s="1" t="n">
        <v>32580</v>
      </c>
      <c r="F2175" s="1" t="n">
        <f aca="false">D2175-C2175</f>
        <v>4</v>
      </c>
      <c r="G2175" s="22" t="n">
        <v>3853.5</v>
      </c>
      <c r="H2175" s="1" t="n">
        <f aca="false">G2175*F2175</f>
        <v>15414</v>
      </c>
      <c r="I2175" s="13" t="s">
        <v>5962</v>
      </c>
      <c r="J2175" s="14" t="n">
        <v>15414</v>
      </c>
      <c r="K2175" s="1" t="n">
        <f aca="false">H2175-J2175</f>
        <v>0</v>
      </c>
      <c r="L2175" s="0"/>
    </row>
    <row r="2176" customFormat="false" ht="30.8" hidden="false" customHeight="false" outlineLevel="0" collapsed="false">
      <c r="A2176" s="22" t="s">
        <v>5963</v>
      </c>
      <c r="B2176" s="22" t="s">
        <v>5964</v>
      </c>
      <c r="C2176" s="22" t="s">
        <v>19</v>
      </c>
      <c r="D2176" s="22" t="s">
        <v>93</v>
      </c>
      <c r="E2176" s="22" t="n">
        <v>12215</v>
      </c>
      <c r="F2176" s="22" t="n">
        <f aca="false">D2176-C2176</f>
        <v>2</v>
      </c>
      <c r="G2176" s="22" t="n">
        <v>3853.5</v>
      </c>
      <c r="H2176" s="22" t="n">
        <f aca="false">G2176*F2176</f>
        <v>7707</v>
      </c>
      <c r="I2176" s="13" t="s">
        <v>5965</v>
      </c>
      <c r="J2176" s="14" t="n">
        <v>7707</v>
      </c>
      <c r="K2176" s="1" t="n">
        <f aca="false">H2176-J2176</f>
        <v>0</v>
      </c>
      <c r="L2176" s="0"/>
    </row>
    <row r="2177" customFormat="false" ht="15.9" hidden="false" customHeight="false" outlineLevel="0" collapsed="false">
      <c r="A2177" s="1" t="s">
        <v>5966</v>
      </c>
      <c r="B2177" s="1" t="s">
        <v>5967</v>
      </c>
      <c r="C2177" s="1" t="s">
        <v>19</v>
      </c>
      <c r="D2177" s="1" t="s">
        <v>93</v>
      </c>
      <c r="E2177" s="1" t="n">
        <v>12215</v>
      </c>
      <c r="F2177" s="1" t="n">
        <f aca="false">D2177-C2177</f>
        <v>2</v>
      </c>
      <c r="G2177" s="22" t="n">
        <v>3853.5</v>
      </c>
      <c r="H2177" s="1" t="n">
        <f aca="false">G2177*F2177</f>
        <v>7707</v>
      </c>
      <c r="I2177" s="13" t="s">
        <v>5968</v>
      </c>
      <c r="J2177" s="14" t="n">
        <v>7707</v>
      </c>
      <c r="K2177" s="1" t="n">
        <f aca="false">H2177-J2177</f>
        <v>0</v>
      </c>
      <c r="L2177" s="0"/>
    </row>
    <row r="2178" customFormat="false" ht="30.8" hidden="false" customHeight="false" outlineLevel="0" collapsed="false">
      <c r="A2178" s="1" t="s">
        <v>5969</v>
      </c>
      <c r="B2178" s="1" t="s">
        <v>5970</v>
      </c>
      <c r="C2178" s="1" t="s">
        <v>24</v>
      </c>
      <c r="D2178" s="1" t="s">
        <v>82</v>
      </c>
      <c r="E2178" s="1" t="n">
        <v>22370</v>
      </c>
      <c r="F2178" s="1" t="n">
        <f aca="false">D2178-C2178</f>
        <v>4</v>
      </c>
      <c r="G2178" s="22" t="n">
        <v>3853.5</v>
      </c>
      <c r="H2178" s="1" t="n">
        <f aca="false">G2178*F2178</f>
        <v>15414</v>
      </c>
      <c r="I2178" s="13" t="s">
        <v>5971</v>
      </c>
      <c r="J2178" s="14" t="n">
        <v>15414</v>
      </c>
      <c r="K2178" s="1" t="n">
        <f aca="false">H2178-J2178</f>
        <v>0</v>
      </c>
      <c r="L2178" s="0"/>
    </row>
    <row r="2179" customFormat="false" ht="30.8" hidden="false" customHeight="false" outlineLevel="0" collapsed="false">
      <c r="A2179" s="22" t="s">
        <v>5972</v>
      </c>
      <c r="B2179" s="22" t="s">
        <v>5973</v>
      </c>
      <c r="C2179" s="22" t="s">
        <v>58</v>
      </c>
      <c r="D2179" s="22" t="s">
        <v>59</v>
      </c>
      <c r="E2179" s="22" t="n">
        <v>9865</v>
      </c>
      <c r="F2179" s="22" t="n">
        <f aca="false">D2179-C2179</f>
        <v>2</v>
      </c>
      <c r="G2179" s="22" t="n">
        <v>3853.5</v>
      </c>
      <c r="H2179" s="22" t="n">
        <f aca="false">G2179*F2179</f>
        <v>7707</v>
      </c>
      <c r="I2179" s="13" t="s">
        <v>5974</v>
      </c>
      <c r="J2179" s="14" t="n">
        <v>7707</v>
      </c>
      <c r="K2179" s="1" t="n">
        <f aca="false">H2179-J2179</f>
        <v>0</v>
      </c>
      <c r="L2179" s="0"/>
    </row>
    <row r="2180" customFormat="false" ht="30.8" hidden="false" customHeight="false" outlineLevel="0" collapsed="false">
      <c r="A2180" s="22" t="s">
        <v>5975</v>
      </c>
      <c r="B2180" s="22" t="s">
        <v>5976</v>
      </c>
      <c r="C2180" s="22" t="s">
        <v>82</v>
      </c>
      <c r="D2180" s="22" t="s">
        <v>93</v>
      </c>
      <c r="E2180" s="22" t="n">
        <v>4932.5</v>
      </c>
      <c r="F2180" s="22" t="n">
        <f aca="false">D2180-C2180</f>
        <v>1</v>
      </c>
      <c r="G2180" s="22" t="n">
        <v>3853.5</v>
      </c>
      <c r="H2180" s="22" t="n">
        <f aca="false">G2180*F2180</f>
        <v>3853.5</v>
      </c>
      <c r="I2180" s="13" t="s">
        <v>5977</v>
      </c>
      <c r="J2180" s="14" t="n">
        <v>3853.5</v>
      </c>
      <c r="K2180" s="1" t="n">
        <f aca="false">H2180-J2180</f>
        <v>0</v>
      </c>
      <c r="L2180" s="0"/>
    </row>
    <row r="2181" s="12" customFormat="true" ht="29.85" hidden="false" customHeight="false" outlineLevel="0" collapsed="false">
      <c r="A2181" s="19" t="s">
        <v>5978</v>
      </c>
      <c r="B2181" s="11" t="s">
        <v>5976</v>
      </c>
      <c r="C2181" s="11" t="s">
        <v>207</v>
      </c>
      <c r="D2181" s="11" t="s">
        <v>51</v>
      </c>
      <c r="E2181" s="11" t="n">
        <v>9605</v>
      </c>
      <c r="F2181" s="11" t="n">
        <f aca="false">D2181-C2181</f>
        <v>1</v>
      </c>
      <c r="G2181" s="8" t="n">
        <v>3853.5</v>
      </c>
      <c r="H2181" s="11" t="n">
        <f aca="false">G2181*F2181</f>
        <v>3853.5</v>
      </c>
      <c r="I2181" s="9" t="s">
        <v>5979</v>
      </c>
      <c r="J2181" s="10" t="n">
        <v>4693.5</v>
      </c>
      <c r="K2181" s="11" t="n">
        <f aca="false">H2181+H2182-J2181-J2182</f>
        <v>0</v>
      </c>
      <c r="L2181" s="11"/>
    </row>
    <row r="2182" customFormat="false" ht="29.85" hidden="false" customHeight="false" outlineLevel="0" collapsed="false">
      <c r="A2182" s="19"/>
      <c r="B2182" s="11"/>
      <c r="C2182" s="11"/>
      <c r="D2182" s="11"/>
      <c r="E2182" s="11"/>
      <c r="F2182" s="11" t="n">
        <v>1</v>
      </c>
      <c r="G2182" s="8" t="n">
        <v>4693.5</v>
      </c>
      <c r="H2182" s="11" t="n">
        <f aca="false">G2182*F2182</f>
        <v>4693.5</v>
      </c>
      <c r="I2182" s="20" t="s">
        <v>5980</v>
      </c>
      <c r="J2182" s="21" t="n">
        <v>3853.5</v>
      </c>
      <c r="K2182" s="11" t="n">
        <v>0</v>
      </c>
      <c r="L2182" s="11"/>
    </row>
    <row r="2183" customFormat="false" ht="30.8" hidden="false" customHeight="false" outlineLevel="0" collapsed="false">
      <c r="A2183" s="1" t="s">
        <v>5981</v>
      </c>
      <c r="B2183" s="1" t="s">
        <v>5982</v>
      </c>
      <c r="C2183" s="1" t="s">
        <v>51</v>
      </c>
      <c r="D2183" s="1" t="s">
        <v>14</v>
      </c>
      <c r="E2183" s="1" t="n">
        <v>9865</v>
      </c>
      <c r="F2183" s="1" t="n">
        <f aca="false">D2183-C2183</f>
        <v>2</v>
      </c>
      <c r="G2183" s="22" t="n">
        <v>3853.5</v>
      </c>
      <c r="H2183" s="1" t="n">
        <f aca="false">G2183*F2183</f>
        <v>7707</v>
      </c>
      <c r="I2183" s="13" t="s">
        <v>5983</v>
      </c>
      <c r="J2183" s="14" t="n">
        <v>7707</v>
      </c>
      <c r="K2183" s="1" t="n">
        <f aca="false">H2183-J2183</f>
        <v>0</v>
      </c>
      <c r="L2183" s="0"/>
    </row>
    <row r="2184" s="12" customFormat="true" ht="29.85" hidden="false" customHeight="false" outlineLevel="0" collapsed="false">
      <c r="A2184" s="19" t="s">
        <v>5984</v>
      </c>
      <c r="B2184" s="11" t="s">
        <v>5985</v>
      </c>
      <c r="C2184" s="11" t="s">
        <v>63</v>
      </c>
      <c r="D2184" s="11" t="s">
        <v>34</v>
      </c>
      <c r="E2184" s="11" t="n">
        <v>68990</v>
      </c>
      <c r="F2184" s="11" t="n">
        <f aca="false">D2184-C2184</f>
        <v>4</v>
      </c>
      <c r="G2184" s="8" t="n">
        <v>3853.5</v>
      </c>
      <c r="H2184" s="11" t="n">
        <f aca="false">G2184*F2184</f>
        <v>15414</v>
      </c>
      <c r="I2184" s="9" t="s">
        <v>5986</v>
      </c>
      <c r="J2184" s="10" t="n">
        <v>15414</v>
      </c>
      <c r="K2184" s="11" t="n">
        <f aca="false">H2184+H2185-J2184-J2185-J2186</f>
        <v>0</v>
      </c>
      <c r="L2184" s="11"/>
    </row>
    <row r="2185" s="12" customFormat="true" ht="15.85" hidden="false" customHeight="false" outlineLevel="0" collapsed="false">
      <c r="A2185" s="19"/>
      <c r="B2185" s="11"/>
      <c r="C2185" s="11"/>
      <c r="D2185" s="11"/>
      <c r="E2185" s="11"/>
      <c r="F2185" s="11" t="n">
        <v>4</v>
      </c>
      <c r="G2185" s="8" t="n">
        <f aca="false">4693.5*2</f>
        <v>9387</v>
      </c>
      <c r="H2185" s="11" t="n">
        <f aca="false">G2185*F2185</f>
        <v>37548</v>
      </c>
      <c r="I2185" s="9" t="s">
        <v>5987</v>
      </c>
      <c r="J2185" s="10" t="n">
        <v>18774</v>
      </c>
      <c r="K2185" s="11" t="n">
        <v>0</v>
      </c>
      <c r="L2185" s="11"/>
    </row>
    <row r="2186" s="12" customFormat="true" ht="15.9" hidden="false" customHeight="false" outlineLevel="0" collapsed="false">
      <c r="A2186" s="19"/>
      <c r="B2186" s="11"/>
      <c r="C2186" s="11"/>
      <c r="D2186" s="11"/>
      <c r="E2186" s="11"/>
      <c r="F2186" s="11"/>
      <c r="G2186" s="8"/>
      <c r="H2186" s="11"/>
      <c r="I2186" s="9" t="s">
        <v>5988</v>
      </c>
      <c r="J2186" s="10" t="n">
        <v>18774</v>
      </c>
      <c r="K2186" s="11" t="n">
        <v>0</v>
      </c>
      <c r="L2186" s="11"/>
    </row>
    <row r="2187" customFormat="false" ht="15.9" hidden="false" customHeight="false" outlineLevel="0" collapsed="false">
      <c r="A2187" s="1" t="s">
        <v>5989</v>
      </c>
      <c r="B2187" s="1" t="s">
        <v>5990</v>
      </c>
      <c r="C2187" s="1" t="s">
        <v>67</v>
      </c>
      <c r="D2187" s="1" t="s">
        <v>39</v>
      </c>
      <c r="E2187" s="1" t="n">
        <v>12215</v>
      </c>
      <c r="F2187" s="1" t="n">
        <f aca="false">D2187-C2187</f>
        <v>2</v>
      </c>
      <c r="G2187" s="22" t="n">
        <v>3853.5</v>
      </c>
      <c r="H2187" s="1" t="n">
        <f aca="false">G2187*F2187</f>
        <v>7707</v>
      </c>
      <c r="I2187" s="13" t="s">
        <v>5991</v>
      </c>
      <c r="J2187" s="14" t="n">
        <v>7707</v>
      </c>
      <c r="K2187" s="1" t="n">
        <f aca="false">H2187-J2187</f>
        <v>0</v>
      </c>
      <c r="L2187" s="0"/>
    </row>
    <row r="2188" customFormat="false" ht="30.8" hidden="false" customHeight="false" outlineLevel="0" collapsed="false">
      <c r="A2188" s="1" t="s">
        <v>5992</v>
      </c>
      <c r="B2188" s="1" t="s">
        <v>5993</v>
      </c>
      <c r="C2188" s="1" t="s">
        <v>14</v>
      </c>
      <c r="D2188" s="1" t="s">
        <v>180</v>
      </c>
      <c r="E2188" s="1" t="n">
        <v>10635</v>
      </c>
      <c r="F2188" s="1" t="n">
        <f aca="false">D2188-C2188</f>
        <v>2</v>
      </c>
      <c r="G2188" s="22" t="n">
        <v>3853.5</v>
      </c>
      <c r="H2188" s="1" t="n">
        <f aca="false">G2188*F2188</f>
        <v>7707</v>
      </c>
      <c r="I2188" s="13" t="s">
        <v>5994</v>
      </c>
      <c r="J2188" s="14" t="n">
        <v>7707</v>
      </c>
      <c r="K2188" s="1" t="n">
        <f aca="false">H2188-J2188</f>
        <v>0</v>
      </c>
      <c r="L2188" s="0"/>
    </row>
    <row r="2189" customFormat="false" ht="30.8" hidden="false" customHeight="false" outlineLevel="0" collapsed="false">
      <c r="A2189" s="1" t="s">
        <v>5995</v>
      </c>
      <c r="B2189" s="1" t="s">
        <v>5996</v>
      </c>
      <c r="C2189" s="1" t="s">
        <v>75</v>
      </c>
      <c r="D2189" s="1" t="s">
        <v>93</v>
      </c>
      <c r="E2189" s="1" t="n">
        <v>20830</v>
      </c>
      <c r="F2189" s="1" t="n">
        <f aca="false">D2189-C2189</f>
        <v>4</v>
      </c>
      <c r="G2189" s="22" t="n">
        <v>3853.5</v>
      </c>
      <c r="H2189" s="1" t="n">
        <f aca="false">G2189*F2189</f>
        <v>15414</v>
      </c>
      <c r="I2189" s="13" t="s">
        <v>5997</v>
      </c>
      <c r="J2189" s="14" t="n">
        <v>15414</v>
      </c>
      <c r="K2189" s="1" t="n">
        <f aca="false">H2189-J2189</f>
        <v>0</v>
      </c>
      <c r="L2189" s="0"/>
    </row>
    <row r="2190" customFormat="false" ht="30.8" hidden="false" customHeight="false" outlineLevel="0" collapsed="false">
      <c r="A2190" s="1" t="s">
        <v>5998</v>
      </c>
      <c r="B2190" s="1" t="s">
        <v>5999</v>
      </c>
      <c r="C2190" s="1" t="s">
        <v>43</v>
      </c>
      <c r="D2190" s="1" t="s">
        <v>28</v>
      </c>
      <c r="E2190" s="1" t="n">
        <v>4932.5</v>
      </c>
      <c r="F2190" s="1" t="n">
        <f aca="false">D2190-C2190</f>
        <v>1</v>
      </c>
      <c r="G2190" s="22" t="n">
        <v>3853.5</v>
      </c>
      <c r="H2190" s="1" t="n">
        <f aca="false">G2190*F2190</f>
        <v>3853.5</v>
      </c>
      <c r="I2190" s="13" t="s">
        <v>6000</v>
      </c>
      <c r="J2190" s="14" t="n">
        <v>3853.5</v>
      </c>
      <c r="K2190" s="1" t="n">
        <f aca="false">H2190-J2190</f>
        <v>0</v>
      </c>
      <c r="L2190" s="0"/>
    </row>
    <row r="2191" customFormat="false" ht="30.8" hidden="false" customHeight="false" outlineLevel="0" collapsed="false">
      <c r="A2191" s="1" t="s">
        <v>6001</v>
      </c>
      <c r="B2191" s="1" t="s">
        <v>6002</v>
      </c>
      <c r="C2191" s="1" t="s">
        <v>14</v>
      </c>
      <c r="D2191" s="1" t="s">
        <v>58</v>
      </c>
      <c r="E2191" s="1" t="n">
        <v>24662.5</v>
      </c>
      <c r="F2191" s="1" t="n">
        <f aca="false">D2191-C2191</f>
        <v>5</v>
      </c>
      <c r="G2191" s="22" t="n">
        <v>3853.5</v>
      </c>
      <c r="H2191" s="1" t="n">
        <f aca="false">G2191*F2191</f>
        <v>19267.5</v>
      </c>
      <c r="I2191" s="13" t="s">
        <v>6003</v>
      </c>
      <c r="J2191" s="14" t="n">
        <v>19267.5</v>
      </c>
      <c r="K2191" s="1" t="n">
        <f aca="false">H2191-J2191</f>
        <v>0</v>
      </c>
      <c r="L2191" s="0"/>
    </row>
    <row r="2192" customFormat="false" ht="30.8" hidden="false" customHeight="false" outlineLevel="0" collapsed="false">
      <c r="A2192" s="1" t="s">
        <v>6004</v>
      </c>
      <c r="B2192" s="1" t="s">
        <v>6005</v>
      </c>
      <c r="C2192" s="1" t="s">
        <v>207</v>
      </c>
      <c r="D2192" s="1" t="s">
        <v>180</v>
      </c>
      <c r="E2192" s="1" t="n">
        <v>27693.75</v>
      </c>
      <c r="F2192" s="1" t="n">
        <f aca="false">D2192-C2192</f>
        <v>5</v>
      </c>
      <c r="G2192" s="22" t="n">
        <v>3853.5</v>
      </c>
      <c r="H2192" s="1" t="n">
        <f aca="false">G2192*F2192</f>
        <v>19267.5</v>
      </c>
      <c r="I2192" s="13" t="s">
        <v>6006</v>
      </c>
      <c r="J2192" s="14" t="n">
        <v>19267.5</v>
      </c>
      <c r="K2192" s="1" t="n">
        <f aca="false">H2192-J2192</f>
        <v>0</v>
      </c>
      <c r="L2192" s="0"/>
    </row>
    <row r="2193" customFormat="false" ht="30.8" hidden="false" customHeight="false" outlineLevel="0" collapsed="false">
      <c r="A2193" s="1" t="s">
        <v>6007</v>
      </c>
      <c r="B2193" s="1" t="s">
        <v>6008</v>
      </c>
      <c r="C2193" s="1" t="s">
        <v>67</v>
      </c>
      <c r="D2193" s="1" t="s">
        <v>39</v>
      </c>
      <c r="E2193" s="1" t="n">
        <v>10635</v>
      </c>
      <c r="F2193" s="1" t="n">
        <f aca="false">D2193-C2193</f>
        <v>2</v>
      </c>
      <c r="G2193" s="22" t="n">
        <v>3853.5</v>
      </c>
      <c r="H2193" s="1" t="n">
        <f aca="false">G2193*F2193</f>
        <v>7707</v>
      </c>
      <c r="I2193" s="13" t="s">
        <v>6009</v>
      </c>
      <c r="J2193" s="14" t="n">
        <v>7707</v>
      </c>
      <c r="K2193" s="1" t="n">
        <f aca="false">H2193-J2193</f>
        <v>0</v>
      </c>
      <c r="L2193" s="0"/>
    </row>
    <row r="2194" customFormat="false" ht="15.9" hidden="false" customHeight="false" outlineLevel="0" collapsed="false">
      <c r="A2194" s="1" t="s">
        <v>6010</v>
      </c>
      <c r="B2194" s="1" t="s">
        <v>6011</v>
      </c>
      <c r="C2194" s="1" t="s">
        <v>34</v>
      </c>
      <c r="D2194" s="1" t="s">
        <v>93</v>
      </c>
      <c r="E2194" s="1" t="n">
        <v>14797.5</v>
      </c>
      <c r="F2194" s="1" t="n">
        <f aca="false">D2194-C2194</f>
        <v>3</v>
      </c>
      <c r="G2194" s="22" t="n">
        <v>3853.5</v>
      </c>
      <c r="H2194" s="1" t="n">
        <f aca="false">G2194*F2194</f>
        <v>11560.5</v>
      </c>
      <c r="I2194" s="13" t="s">
        <v>6012</v>
      </c>
      <c r="J2194" s="14" t="n">
        <v>11560.5</v>
      </c>
      <c r="K2194" s="1" t="n">
        <f aca="false">H2194-J2194</f>
        <v>0</v>
      </c>
      <c r="L2194" s="0"/>
    </row>
    <row r="2195" customFormat="false" ht="30.8" hidden="false" customHeight="false" outlineLevel="0" collapsed="false">
      <c r="A2195" s="1" t="s">
        <v>6013</v>
      </c>
      <c r="B2195" s="1" t="s">
        <v>6014</v>
      </c>
      <c r="C2195" s="1" t="s">
        <v>13</v>
      </c>
      <c r="D2195" s="1" t="s">
        <v>14</v>
      </c>
      <c r="E2195" s="1" t="n">
        <v>29595</v>
      </c>
      <c r="F2195" s="1" t="n">
        <f aca="false">D2195-C2195</f>
        <v>6</v>
      </c>
      <c r="G2195" s="22" t="n">
        <v>3853.5</v>
      </c>
      <c r="H2195" s="1" t="n">
        <f aca="false">G2195*F2195</f>
        <v>23121</v>
      </c>
      <c r="I2195" s="13" t="s">
        <v>6015</v>
      </c>
      <c r="J2195" s="14" t="n">
        <v>23121</v>
      </c>
      <c r="K2195" s="1" t="n">
        <f aca="false">H2195-J2195</f>
        <v>0</v>
      </c>
      <c r="L2195" s="0"/>
    </row>
    <row r="2196" customFormat="false" ht="15.9" hidden="false" customHeight="false" outlineLevel="0" collapsed="false">
      <c r="A2196" s="1" t="s">
        <v>6016</v>
      </c>
      <c r="B2196" s="1" t="s">
        <v>6017</v>
      </c>
      <c r="C2196" s="1" t="s">
        <v>34</v>
      </c>
      <c r="D2196" s="1" t="s">
        <v>39</v>
      </c>
      <c r="E2196" s="1" t="n">
        <v>36452.5</v>
      </c>
      <c r="F2196" s="1" t="n">
        <f aca="false">D2196-C2196</f>
        <v>7</v>
      </c>
      <c r="G2196" s="22" t="n">
        <v>3853.5</v>
      </c>
      <c r="H2196" s="1" t="n">
        <f aca="false">G2196*F2196</f>
        <v>26974.5</v>
      </c>
      <c r="I2196" s="13" t="s">
        <v>6018</v>
      </c>
      <c r="J2196" s="14" t="n">
        <v>26974.5</v>
      </c>
      <c r="K2196" s="1" t="n">
        <f aca="false">H2196-J2196</f>
        <v>0</v>
      </c>
      <c r="L2196" s="0"/>
    </row>
    <row r="2197" customFormat="false" ht="30.8" hidden="false" customHeight="false" outlineLevel="0" collapsed="false">
      <c r="A2197" s="22" t="s">
        <v>6019</v>
      </c>
      <c r="B2197" s="22" t="s">
        <v>6020</v>
      </c>
      <c r="C2197" s="22" t="s">
        <v>112</v>
      </c>
      <c r="D2197" s="22" t="s">
        <v>14</v>
      </c>
      <c r="E2197" s="22" t="n">
        <v>5592.5</v>
      </c>
      <c r="F2197" s="22" t="n">
        <f aca="false">D2197-C2197</f>
        <v>1</v>
      </c>
      <c r="G2197" s="22" t="n">
        <v>3853.5</v>
      </c>
      <c r="H2197" s="22" t="n">
        <f aca="false">G2197*F2197</f>
        <v>3853.5</v>
      </c>
      <c r="I2197" s="13" t="s">
        <v>6021</v>
      </c>
      <c r="J2197" s="14" t="n">
        <v>3853.5</v>
      </c>
      <c r="K2197" s="1" t="n">
        <f aca="false">H2197-J2197</f>
        <v>0</v>
      </c>
      <c r="L2197" s="0"/>
    </row>
    <row r="2198" customFormat="false" ht="15.9" hidden="false" customHeight="false" outlineLevel="0" collapsed="false">
      <c r="A2198" s="1" t="s">
        <v>6022</v>
      </c>
      <c r="B2198" s="1" t="s">
        <v>6023</v>
      </c>
      <c r="C2198" s="1" t="s">
        <v>142</v>
      </c>
      <c r="D2198" s="1" t="s">
        <v>74</v>
      </c>
      <c r="E2198" s="1" t="n">
        <v>14797.5</v>
      </c>
      <c r="F2198" s="1" t="n">
        <f aca="false">D2198-C2198</f>
        <v>3</v>
      </c>
      <c r="G2198" s="22" t="n">
        <v>3853.5</v>
      </c>
      <c r="H2198" s="1" t="n">
        <f aca="false">G2198*F2198</f>
        <v>11560.5</v>
      </c>
      <c r="I2198" s="13" t="s">
        <v>6024</v>
      </c>
      <c r="J2198" s="14" t="n">
        <v>11560.5</v>
      </c>
      <c r="K2198" s="1" t="n">
        <f aca="false">H2198-J2198</f>
        <v>0</v>
      </c>
      <c r="L2198" s="0"/>
    </row>
    <row r="2199" customFormat="false" ht="30.8" hidden="false" customHeight="false" outlineLevel="0" collapsed="false">
      <c r="A2199" s="22" t="s">
        <v>6025</v>
      </c>
      <c r="B2199" s="22" t="s">
        <v>6026</v>
      </c>
      <c r="C2199" s="22" t="s">
        <v>28</v>
      </c>
      <c r="D2199" s="22" t="s">
        <v>29</v>
      </c>
      <c r="E2199" s="22" t="n">
        <v>20711.25</v>
      </c>
      <c r="F2199" s="22" t="n">
        <f aca="false">D2199-C2199</f>
        <v>3</v>
      </c>
      <c r="G2199" s="22" t="n">
        <v>3853.5</v>
      </c>
      <c r="H2199" s="22" t="n">
        <f aca="false">G2199*F2199</f>
        <v>11560.5</v>
      </c>
      <c r="I2199" s="13" t="s">
        <v>6027</v>
      </c>
      <c r="J2199" s="14" t="n">
        <v>11560.5</v>
      </c>
      <c r="K2199" s="1" t="n">
        <f aca="false">H2199-J2199</f>
        <v>0</v>
      </c>
      <c r="L2199" s="0"/>
    </row>
    <row r="2200" s="12" customFormat="true" ht="29.85" hidden="false" customHeight="false" outlineLevel="0" collapsed="false">
      <c r="A2200" s="19" t="s">
        <v>6028</v>
      </c>
      <c r="B2200" s="11" t="s">
        <v>6029</v>
      </c>
      <c r="C2200" s="11" t="s">
        <v>43</v>
      </c>
      <c r="D2200" s="11" t="s">
        <v>142</v>
      </c>
      <c r="E2200" s="11" t="n">
        <v>31575</v>
      </c>
      <c r="F2200" s="11" t="n">
        <f aca="false">D2200-C2200</f>
        <v>3</v>
      </c>
      <c r="G2200" s="8" t="n">
        <f aca="false">3853.5*2</f>
        <v>7707</v>
      </c>
      <c r="H2200" s="11" t="n">
        <f aca="false">G2200*F2200</f>
        <v>23121</v>
      </c>
      <c r="I2200" s="9" t="s">
        <v>6030</v>
      </c>
      <c r="J2200" s="10" t="n">
        <v>11560.5</v>
      </c>
      <c r="K2200" s="11" t="n">
        <f aca="false">H2200-J2200-J2201</f>
        <v>0</v>
      </c>
      <c r="L2200" s="11"/>
    </row>
    <row r="2201" customFormat="false" ht="29.85" hidden="false" customHeight="false" outlineLevel="0" collapsed="false">
      <c r="A2201" s="19"/>
      <c r="B2201" s="11"/>
      <c r="C2201" s="11"/>
      <c r="D2201" s="11"/>
      <c r="E2201" s="11"/>
      <c r="F2201" s="11"/>
      <c r="G2201" s="8"/>
      <c r="H2201" s="11"/>
      <c r="I2201" s="20" t="s">
        <v>6031</v>
      </c>
      <c r="J2201" s="21" t="n">
        <v>11560.5</v>
      </c>
      <c r="K2201" s="11" t="n">
        <v>0</v>
      </c>
      <c r="L2201" s="11"/>
    </row>
    <row r="2202" customFormat="false" ht="30.8" hidden="false" customHeight="false" outlineLevel="0" collapsed="false">
      <c r="A2202" s="22" t="s">
        <v>6032</v>
      </c>
      <c r="B2202" s="22" t="s">
        <v>6033</v>
      </c>
      <c r="C2202" s="22" t="s">
        <v>20</v>
      </c>
      <c r="D2202" s="22" t="s">
        <v>232</v>
      </c>
      <c r="E2202" s="22" t="n">
        <v>28862.5</v>
      </c>
      <c r="F2202" s="22" t="n">
        <f aca="false">D2202-C2202</f>
        <v>5</v>
      </c>
      <c r="G2202" s="22" t="n">
        <v>4693.5</v>
      </c>
      <c r="H2202" s="22" t="n">
        <f aca="false">G2202*F2202</f>
        <v>23467.5</v>
      </c>
      <c r="I2202" s="13" t="s">
        <v>6034</v>
      </c>
      <c r="J2202" s="14" t="n">
        <v>23467.5</v>
      </c>
      <c r="K2202" s="22" t="n">
        <f aca="false">H2202-J2202</f>
        <v>0</v>
      </c>
      <c r="L2202" s="0"/>
    </row>
    <row r="2203" s="12" customFormat="true" ht="29.85" hidden="false" customHeight="false" outlineLevel="0" collapsed="false">
      <c r="A2203" s="19" t="s">
        <v>6035</v>
      </c>
      <c r="B2203" s="11" t="s">
        <v>6036</v>
      </c>
      <c r="C2203" s="11" t="s">
        <v>166</v>
      </c>
      <c r="D2203" s="11" t="s">
        <v>142</v>
      </c>
      <c r="E2203" s="11" t="n">
        <v>25860.5</v>
      </c>
      <c r="F2203" s="11" t="n">
        <v>3</v>
      </c>
      <c r="G2203" s="8" t="n">
        <v>4693.5</v>
      </c>
      <c r="H2203" s="11" t="n">
        <f aca="false">G2203*F2203</f>
        <v>14080.5</v>
      </c>
      <c r="I2203" s="9" t="s">
        <v>6037</v>
      </c>
      <c r="J2203" s="10" t="n">
        <v>14080.5</v>
      </c>
      <c r="K2203" s="11" t="n">
        <f aca="false">H2203+H2204-J2203-J2204</f>
        <v>0</v>
      </c>
      <c r="L2203" s="11"/>
    </row>
    <row r="2204" s="12" customFormat="true" ht="29.85" hidden="false" customHeight="false" outlineLevel="0" collapsed="false">
      <c r="A2204" s="19"/>
      <c r="B2204" s="11"/>
      <c r="C2204" s="11"/>
      <c r="D2204" s="11"/>
      <c r="E2204" s="11"/>
      <c r="F2204" s="11" t="n">
        <v>1</v>
      </c>
      <c r="G2204" s="8" t="n">
        <v>6000</v>
      </c>
      <c r="H2204" s="11" t="n">
        <f aca="false">(G2204*F2204)+1100+600</f>
        <v>7700</v>
      </c>
      <c r="I2204" s="9" t="s">
        <v>6038</v>
      </c>
      <c r="J2204" s="10" t="n">
        <v>7700</v>
      </c>
      <c r="K2204" s="11" t="n">
        <v>0</v>
      </c>
      <c r="L2204" s="11"/>
    </row>
    <row r="2205" customFormat="false" ht="30.8" hidden="false" customHeight="false" outlineLevel="0" collapsed="false">
      <c r="A2205" s="1" t="s">
        <v>6039</v>
      </c>
      <c r="B2205" s="1" t="s">
        <v>6040</v>
      </c>
      <c r="C2205" s="1" t="s">
        <v>39</v>
      </c>
      <c r="D2205" s="1" t="s">
        <v>14</v>
      </c>
      <c r="E2205" s="1" t="n">
        <v>34527.5</v>
      </c>
      <c r="F2205" s="1" t="n">
        <f aca="false">D2205-C2205</f>
        <v>7</v>
      </c>
      <c r="G2205" s="22" t="n">
        <v>3853.5</v>
      </c>
      <c r="H2205" s="1" t="n">
        <f aca="false">G2205*F2205</f>
        <v>26974.5</v>
      </c>
      <c r="I2205" s="13" t="s">
        <v>6041</v>
      </c>
      <c r="J2205" s="14" t="n">
        <v>26974.5</v>
      </c>
      <c r="K2205" s="1" t="n">
        <f aca="false">H2205-J2205</f>
        <v>0</v>
      </c>
      <c r="L2205" s="0"/>
    </row>
    <row r="2206" customFormat="false" ht="15.9" hidden="false" customHeight="false" outlineLevel="0" collapsed="false">
      <c r="A2206" s="22" t="s">
        <v>6042</v>
      </c>
      <c r="B2206" s="22" t="s">
        <v>6043</v>
      </c>
      <c r="C2206" s="22" t="s">
        <v>142</v>
      </c>
      <c r="D2206" s="22" t="s">
        <v>29</v>
      </c>
      <c r="E2206" s="22" t="n">
        <v>6822.5</v>
      </c>
      <c r="F2206" s="22" t="n">
        <f aca="false">D2206-C2206</f>
        <v>1</v>
      </c>
      <c r="G2206" s="22" t="n">
        <v>5743.5</v>
      </c>
      <c r="H2206" s="22" t="n">
        <f aca="false">G2206*F2206</f>
        <v>5743.5</v>
      </c>
      <c r="I2206" s="13" t="s">
        <v>6044</v>
      </c>
      <c r="J2206" s="14" t="n">
        <v>5743.4</v>
      </c>
      <c r="K2206" s="22" t="n">
        <f aca="false">H2206-J2206</f>
        <v>0.100000000000364</v>
      </c>
      <c r="L2206" s="0"/>
    </row>
    <row r="2207" s="12" customFormat="true" ht="29.85" hidden="false" customHeight="false" outlineLevel="0" collapsed="false">
      <c r="A2207" s="19" t="s">
        <v>6045</v>
      </c>
      <c r="B2207" s="11" t="s">
        <v>6046</v>
      </c>
      <c r="C2207" s="11" t="s">
        <v>67</v>
      </c>
      <c r="D2207" s="11" t="s">
        <v>39</v>
      </c>
      <c r="E2207" s="11" t="n">
        <v>30365</v>
      </c>
      <c r="F2207" s="11" t="n">
        <f aca="false">D2207-C2207</f>
        <v>2</v>
      </c>
      <c r="G2207" s="8" t="n">
        <f aca="false">3853.5*3</f>
        <v>11560.5</v>
      </c>
      <c r="H2207" s="11" t="n">
        <f aca="false">G2207*F2207</f>
        <v>23121</v>
      </c>
      <c r="I2207" s="9" t="s">
        <v>6047</v>
      </c>
      <c r="J2207" s="10" t="n">
        <v>7707</v>
      </c>
      <c r="K2207" s="11" t="n">
        <f aca="false">H2207-J2207-J2208-J2209</f>
        <v>0</v>
      </c>
      <c r="L2207" s="11"/>
    </row>
    <row r="2208" s="12" customFormat="true" ht="29.85" hidden="false" customHeight="false" outlineLevel="0" collapsed="false">
      <c r="A2208" s="19"/>
      <c r="B2208" s="11"/>
      <c r="C2208" s="11"/>
      <c r="D2208" s="11"/>
      <c r="E2208" s="11"/>
      <c r="F2208" s="11"/>
      <c r="G2208" s="8"/>
      <c r="H2208" s="11"/>
      <c r="I2208" s="9" t="s">
        <v>6048</v>
      </c>
      <c r="J2208" s="10" t="n">
        <v>7707</v>
      </c>
      <c r="K2208" s="11" t="n">
        <v>0</v>
      </c>
      <c r="L2208" s="11"/>
    </row>
    <row r="2209" s="12" customFormat="true" ht="30.8" hidden="false" customHeight="false" outlineLevel="0" collapsed="false">
      <c r="A2209" s="19"/>
      <c r="B2209" s="11"/>
      <c r="C2209" s="11"/>
      <c r="D2209" s="11"/>
      <c r="E2209" s="11"/>
      <c r="F2209" s="11"/>
      <c r="G2209" s="8"/>
      <c r="H2209" s="11"/>
      <c r="I2209" s="9" t="s">
        <v>6049</v>
      </c>
      <c r="J2209" s="10" t="n">
        <v>7707</v>
      </c>
      <c r="K2209" s="11" t="n">
        <v>0</v>
      </c>
      <c r="L2209" s="11"/>
    </row>
    <row r="2210" customFormat="false" ht="30.8" hidden="false" customHeight="false" outlineLevel="0" collapsed="false">
      <c r="A2210" s="22" t="s">
        <v>6050</v>
      </c>
      <c r="B2210" s="22" t="s">
        <v>6051</v>
      </c>
      <c r="C2210" s="22" t="s">
        <v>119</v>
      </c>
      <c r="D2210" s="22" t="s">
        <v>67</v>
      </c>
      <c r="E2210" s="22" t="n">
        <v>6107.5</v>
      </c>
      <c r="F2210" s="22" t="n">
        <f aca="false">D2210-C2210</f>
        <v>1</v>
      </c>
      <c r="G2210" s="22" t="n">
        <v>3853.5</v>
      </c>
      <c r="H2210" s="22" t="n">
        <f aca="false">G2210*F2210</f>
        <v>3853.5</v>
      </c>
      <c r="I2210" s="13" t="s">
        <v>6052</v>
      </c>
      <c r="J2210" s="14" t="n">
        <v>3853.5</v>
      </c>
      <c r="K2210" s="1" t="n">
        <f aca="false">H2210-J2210</f>
        <v>0</v>
      </c>
      <c r="L2210" s="0"/>
    </row>
    <row r="2211" customFormat="false" ht="15.9" hidden="false" customHeight="false" outlineLevel="0" collapsed="false">
      <c r="A2211" s="1" t="s">
        <v>6053</v>
      </c>
      <c r="B2211" s="1" t="s">
        <v>6054</v>
      </c>
      <c r="C2211" s="1" t="s">
        <v>35</v>
      </c>
      <c r="D2211" s="1" t="s">
        <v>133</v>
      </c>
      <c r="E2211" s="1" t="n">
        <v>26705</v>
      </c>
      <c r="F2211" s="1" t="n">
        <f aca="false">D2211-C2211</f>
        <v>4</v>
      </c>
      <c r="G2211" s="22" t="n">
        <v>3853.5</v>
      </c>
      <c r="H2211" s="1" t="n">
        <f aca="false">G2211*F2211</f>
        <v>15414</v>
      </c>
      <c r="I2211" s="13" t="s">
        <v>6055</v>
      </c>
      <c r="J2211" s="14" t="n">
        <v>15414</v>
      </c>
      <c r="K2211" s="1" t="n">
        <f aca="false">H2211-J2211</f>
        <v>0</v>
      </c>
      <c r="L2211" s="0"/>
    </row>
    <row r="2212" customFormat="false" ht="30.8" hidden="false" customHeight="false" outlineLevel="0" collapsed="false">
      <c r="A2212" s="1" t="s">
        <v>6056</v>
      </c>
      <c r="B2212" s="1" t="s">
        <v>6057</v>
      </c>
      <c r="C2212" s="1" t="s">
        <v>74</v>
      </c>
      <c r="D2212" s="1" t="s">
        <v>75</v>
      </c>
      <c r="E2212" s="1" t="n">
        <v>9865</v>
      </c>
      <c r="F2212" s="1" t="n">
        <f aca="false">D2212-C2212</f>
        <v>2</v>
      </c>
      <c r="G2212" s="22" t="n">
        <v>3853.5</v>
      </c>
      <c r="H2212" s="1" t="n">
        <f aca="false">G2212*F2212</f>
        <v>7707</v>
      </c>
      <c r="I2212" s="13" t="s">
        <v>6058</v>
      </c>
      <c r="J2212" s="14" t="n">
        <v>7707</v>
      </c>
      <c r="K2212" s="1" t="n">
        <f aca="false">H2212-J2212</f>
        <v>0</v>
      </c>
      <c r="L2212" s="0"/>
    </row>
    <row r="2213" customFormat="false" ht="30.8" hidden="false" customHeight="false" outlineLevel="0" collapsed="false">
      <c r="A2213" s="1" t="s">
        <v>6059</v>
      </c>
      <c r="B2213" s="1" t="s">
        <v>6060</v>
      </c>
      <c r="C2213" s="1" t="s">
        <v>86</v>
      </c>
      <c r="D2213" s="1" t="s">
        <v>180</v>
      </c>
      <c r="E2213" s="1" t="n">
        <v>34527.5</v>
      </c>
      <c r="F2213" s="1" t="n">
        <f aca="false">D2213-C2213</f>
        <v>7</v>
      </c>
      <c r="G2213" s="22" t="n">
        <v>3853.5</v>
      </c>
      <c r="H2213" s="1" t="n">
        <f aca="false">G2213*F2213</f>
        <v>26974.5</v>
      </c>
      <c r="I2213" s="13" t="s">
        <v>6061</v>
      </c>
      <c r="J2213" s="14" t="n">
        <v>26974.5</v>
      </c>
      <c r="K2213" s="1" t="n">
        <f aca="false">H2213-J2213</f>
        <v>0</v>
      </c>
      <c r="L2213" s="0"/>
    </row>
    <row r="2214" customFormat="false" ht="15.9" hidden="false" customHeight="false" outlineLevel="0" collapsed="false">
      <c r="A2214" s="1" t="s">
        <v>6062</v>
      </c>
      <c r="B2214" s="1" t="s">
        <v>6063</v>
      </c>
      <c r="C2214" s="1" t="s">
        <v>43</v>
      </c>
      <c r="D2214" s="1" t="s">
        <v>142</v>
      </c>
      <c r="E2214" s="1" t="n">
        <v>20028.75</v>
      </c>
      <c r="F2214" s="1" t="n">
        <f aca="false">D2214-C2214</f>
        <v>3</v>
      </c>
      <c r="G2214" s="22" t="n">
        <v>3853.5</v>
      </c>
      <c r="H2214" s="1" t="n">
        <f aca="false">G2214*F2214</f>
        <v>11560.5</v>
      </c>
      <c r="I2214" s="13" t="s">
        <v>6064</v>
      </c>
      <c r="J2214" s="14" t="n">
        <v>11560.5</v>
      </c>
      <c r="K2214" s="1" t="n">
        <f aca="false">H2214-J2214</f>
        <v>0</v>
      </c>
      <c r="L2214" s="0"/>
    </row>
    <row r="2215" s="12" customFormat="true" ht="29.85" hidden="false" customHeight="false" outlineLevel="0" collapsed="false">
      <c r="A2215" s="19" t="s">
        <v>6065</v>
      </c>
      <c r="B2215" s="11" t="s">
        <v>6066</v>
      </c>
      <c r="C2215" s="11" t="s">
        <v>51</v>
      </c>
      <c r="D2215" s="11" t="s">
        <v>14</v>
      </c>
      <c r="E2215" s="11" t="n">
        <v>43695</v>
      </c>
      <c r="F2215" s="11" t="n">
        <f aca="false">D2215-C2215</f>
        <v>2</v>
      </c>
      <c r="G2215" s="8" t="n">
        <f aca="false">3853.5*3</f>
        <v>11560.5</v>
      </c>
      <c r="H2215" s="11" t="n">
        <f aca="false">G2215*F2215</f>
        <v>23121</v>
      </c>
      <c r="I2215" s="9" t="s">
        <v>6067</v>
      </c>
      <c r="J2215" s="10" t="n">
        <v>7707</v>
      </c>
      <c r="K2215" s="11" t="n">
        <f aca="false">H2215-J2215-J2216-J2217</f>
        <v>0</v>
      </c>
      <c r="L2215" s="11"/>
    </row>
    <row r="2216" s="12" customFormat="true" ht="29.85" hidden="false" customHeight="false" outlineLevel="0" collapsed="false">
      <c r="A2216" s="19"/>
      <c r="B2216" s="11"/>
      <c r="C2216" s="11"/>
      <c r="D2216" s="11"/>
      <c r="E2216" s="11"/>
      <c r="F2216" s="11"/>
      <c r="G2216" s="8"/>
      <c r="H2216" s="11"/>
      <c r="I2216" s="9" t="s">
        <v>6068</v>
      </c>
      <c r="J2216" s="10" t="n">
        <v>7707</v>
      </c>
      <c r="K2216" s="11" t="n">
        <v>0</v>
      </c>
      <c r="L2216" s="11"/>
    </row>
    <row r="2217" customFormat="false" ht="30.8" hidden="false" customHeight="false" outlineLevel="0" collapsed="false">
      <c r="A2217" s="19"/>
      <c r="B2217" s="11"/>
      <c r="C2217" s="11"/>
      <c r="D2217" s="11"/>
      <c r="E2217" s="11"/>
      <c r="F2217" s="11"/>
      <c r="G2217" s="8"/>
      <c r="H2217" s="11"/>
      <c r="I2217" s="20" t="s">
        <v>6069</v>
      </c>
      <c r="J2217" s="21" t="n">
        <v>7707</v>
      </c>
      <c r="K2217" s="11" t="n">
        <v>0</v>
      </c>
      <c r="L2217" s="11"/>
    </row>
    <row r="2218" customFormat="false" ht="30.8" hidden="false" customHeight="false" outlineLevel="0" collapsed="false">
      <c r="A2218" s="1" t="s">
        <v>6070</v>
      </c>
      <c r="B2218" s="1" t="s">
        <v>6071</v>
      </c>
      <c r="C2218" s="1" t="s">
        <v>63</v>
      </c>
      <c r="D2218" s="1" t="s">
        <v>75</v>
      </c>
      <c r="E2218" s="1" t="n">
        <v>14797.5</v>
      </c>
      <c r="F2218" s="1" t="n">
        <f aca="false">D2218-C2218</f>
        <v>3</v>
      </c>
      <c r="G2218" s="22" t="n">
        <v>3853.5</v>
      </c>
      <c r="H2218" s="1" t="n">
        <f aca="false">G2218*F2218</f>
        <v>11560.5</v>
      </c>
      <c r="I2218" s="13" t="s">
        <v>6072</v>
      </c>
      <c r="J2218" s="14" t="n">
        <v>11560.5</v>
      </c>
      <c r="K2218" s="1" t="n">
        <f aca="false">H2218-J2218</f>
        <v>0</v>
      </c>
      <c r="L2218" s="0"/>
    </row>
    <row r="2219" customFormat="false" ht="30.8" hidden="false" customHeight="false" outlineLevel="0" collapsed="false">
      <c r="A2219" s="1" t="s">
        <v>6073</v>
      </c>
      <c r="B2219" s="1" t="s">
        <v>6074</v>
      </c>
      <c r="C2219" s="1" t="s">
        <v>34</v>
      </c>
      <c r="D2219" s="1" t="s">
        <v>67</v>
      </c>
      <c r="E2219" s="1" t="n">
        <v>27412.5</v>
      </c>
      <c r="F2219" s="1" t="n">
        <f aca="false">D2219-C2219</f>
        <v>5</v>
      </c>
      <c r="G2219" s="22" t="n">
        <v>3853.5</v>
      </c>
      <c r="H2219" s="1" t="n">
        <f aca="false">G2219*F2219</f>
        <v>19267.5</v>
      </c>
      <c r="I2219" s="13" t="s">
        <v>6075</v>
      </c>
      <c r="J2219" s="14" t="n">
        <v>19267.5</v>
      </c>
      <c r="K2219" s="1" t="n">
        <f aca="false">H2219-J2219</f>
        <v>0</v>
      </c>
      <c r="L2219" s="0"/>
    </row>
    <row r="2220" customFormat="false" ht="30.8" hidden="false" customHeight="false" outlineLevel="0" collapsed="false">
      <c r="A2220" s="1" t="s">
        <v>6076</v>
      </c>
      <c r="B2220" s="1" t="s">
        <v>6077</v>
      </c>
      <c r="C2220" s="1" t="s">
        <v>146</v>
      </c>
      <c r="D2220" s="1" t="s">
        <v>58</v>
      </c>
      <c r="E2220" s="1" t="n">
        <v>9865</v>
      </c>
      <c r="F2220" s="1" t="n">
        <f aca="false">D2220-C2220</f>
        <v>2</v>
      </c>
      <c r="G2220" s="22" t="n">
        <v>3853.5</v>
      </c>
      <c r="H2220" s="1" t="n">
        <f aca="false">G2220*F2220</f>
        <v>7707</v>
      </c>
      <c r="I2220" s="13" t="s">
        <v>6078</v>
      </c>
      <c r="J2220" s="14" t="n">
        <v>7707</v>
      </c>
      <c r="K2220" s="1" t="n">
        <f aca="false">H2220-J2220</f>
        <v>0</v>
      </c>
      <c r="L2220" s="0"/>
    </row>
    <row r="2221" customFormat="false" ht="30.8" hidden="false" customHeight="false" outlineLevel="0" collapsed="false">
      <c r="A2221" s="1" t="s">
        <v>6079</v>
      </c>
      <c r="B2221" s="1" t="s">
        <v>6080</v>
      </c>
      <c r="C2221" s="1" t="s">
        <v>28</v>
      </c>
      <c r="D2221" s="1" t="s">
        <v>142</v>
      </c>
      <c r="E2221" s="1" t="n">
        <v>16290</v>
      </c>
      <c r="F2221" s="1" t="n">
        <f aca="false">D2221-C2221</f>
        <v>2</v>
      </c>
      <c r="G2221" s="22" t="n">
        <v>3853.5</v>
      </c>
      <c r="H2221" s="1" t="n">
        <f aca="false">G2221*F2221</f>
        <v>7707</v>
      </c>
      <c r="I2221" s="13" t="s">
        <v>6081</v>
      </c>
      <c r="J2221" s="14" t="n">
        <v>7707</v>
      </c>
      <c r="K2221" s="1" t="n">
        <f aca="false">H2221-J2221</f>
        <v>0</v>
      </c>
      <c r="L2221" s="0"/>
    </row>
    <row r="2222" customFormat="false" ht="15.9" hidden="false" customHeight="false" outlineLevel="0" collapsed="false">
      <c r="A2222" s="1" t="s">
        <v>6082</v>
      </c>
      <c r="B2222" s="1" t="s">
        <v>6083</v>
      </c>
      <c r="C2222" s="1" t="s">
        <v>20</v>
      </c>
      <c r="D2222" s="1" t="s">
        <v>180</v>
      </c>
      <c r="E2222" s="1" t="n">
        <v>4932.5</v>
      </c>
      <c r="F2222" s="1" t="n">
        <f aca="false">D2222-C2222</f>
        <v>1</v>
      </c>
      <c r="G2222" s="22" t="n">
        <v>3853.5</v>
      </c>
      <c r="H2222" s="1" t="n">
        <f aca="false">G2222*F2222</f>
        <v>3853.5</v>
      </c>
      <c r="I2222" s="13" t="s">
        <v>6084</v>
      </c>
      <c r="J2222" s="14" t="n">
        <v>3853.5</v>
      </c>
      <c r="K2222" s="1" t="n">
        <f aca="false">H2222-J2222</f>
        <v>0</v>
      </c>
      <c r="L2222" s="0"/>
    </row>
    <row r="2223" s="34" customFormat="true" ht="30.8" hidden="false" customHeight="false" outlineLevel="0" collapsed="false">
      <c r="A2223" s="1" t="s">
        <v>6085</v>
      </c>
      <c r="B2223" s="1" t="s">
        <v>6086</v>
      </c>
      <c r="C2223" s="1" t="s">
        <v>28</v>
      </c>
      <c r="D2223" s="1" t="s">
        <v>24</v>
      </c>
      <c r="E2223" s="1" t="n">
        <v>29595</v>
      </c>
      <c r="F2223" s="1" t="n">
        <f aca="false">D2223-C2223</f>
        <v>6</v>
      </c>
      <c r="G2223" s="22" t="n">
        <v>3853.5</v>
      </c>
      <c r="H2223" s="1" t="n">
        <f aca="false">G2223*F2223</f>
        <v>23121</v>
      </c>
      <c r="I2223" s="13" t="s">
        <v>6087</v>
      </c>
      <c r="J2223" s="14" t="n">
        <v>23121</v>
      </c>
      <c r="K2223" s="1" t="n">
        <f aca="false">H2223-J2223</f>
        <v>0</v>
      </c>
      <c r="L2223" s="1"/>
      <c r="M2223" s="0"/>
      <c r="N2223" s="0"/>
      <c r="O2223" s="0"/>
      <c r="P2223" s="0"/>
      <c r="Q2223" s="0"/>
      <c r="R2223" s="0"/>
      <c r="S2223" s="0"/>
      <c r="T2223" s="0"/>
      <c r="U2223" s="0"/>
      <c r="V2223" s="0"/>
      <c r="AMI2223" s="0"/>
      <c r="AMJ2223" s="0"/>
    </row>
    <row r="2224" s="12" customFormat="true" ht="29.85" hidden="false" customHeight="false" outlineLevel="0" collapsed="false">
      <c r="A2224" s="19" t="s">
        <v>6088</v>
      </c>
      <c r="B2224" s="11" t="s">
        <v>6089</v>
      </c>
      <c r="C2224" s="11" t="s">
        <v>166</v>
      </c>
      <c r="D2224" s="11" t="s">
        <v>28</v>
      </c>
      <c r="E2224" s="11" t="n">
        <v>21187</v>
      </c>
      <c r="F2224" s="11" t="n">
        <v>1</v>
      </c>
      <c r="G2224" s="8" t="n">
        <f aca="false">4693.5*2</f>
        <v>9387</v>
      </c>
      <c r="H2224" s="11" t="n">
        <f aca="false">G2224*F2224</f>
        <v>9387</v>
      </c>
      <c r="I2224" s="9" t="s">
        <v>6090</v>
      </c>
      <c r="J2224" s="10" t="n">
        <v>4693.5</v>
      </c>
      <c r="K2224" s="11" t="n">
        <f aca="false">H2224+H2225-J2224-J2225-J2226-J2227</f>
        <v>0</v>
      </c>
      <c r="L2224" s="11"/>
    </row>
    <row r="2225" s="12" customFormat="true" ht="29.85" hidden="false" customHeight="false" outlineLevel="0" collapsed="false">
      <c r="A2225" s="19"/>
      <c r="B2225" s="11"/>
      <c r="C2225" s="11"/>
      <c r="D2225" s="11"/>
      <c r="E2225" s="11"/>
      <c r="F2225" s="11" t="n">
        <v>1</v>
      </c>
      <c r="G2225" s="8" t="n">
        <f aca="false">6000*2</f>
        <v>12000</v>
      </c>
      <c r="H2225" s="11" t="n">
        <f aca="false">G2225*F2225</f>
        <v>12000</v>
      </c>
      <c r="I2225" s="9" t="s">
        <v>6091</v>
      </c>
      <c r="J2225" s="10" t="n">
        <v>6000</v>
      </c>
      <c r="K2225" s="11" t="n">
        <v>0</v>
      </c>
      <c r="L2225" s="11"/>
    </row>
    <row r="2226" s="12" customFormat="true" ht="30.8" hidden="false" customHeight="false" outlineLevel="0" collapsed="false">
      <c r="A2226" s="19"/>
      <c r="B2226" s="11"/>
      <c r="C2226" s="11"/>
      <c r="D2226" s="11"/>
      <c r="E2226" s="11"/>
      <c r="F2226" s="11"/>
      <c r="G2226" s="8"/>
      <c r="H2226" s="11"/>
      <c r="I2226" s="9" t="s">
        <v>6092</v>
      </c>
      <c r="J2226" s="10" t="n">
        <v>4693.5</v>
      </c>
      <c r="K2226" s="11" t="n">
        <v>0</v>
      </c>
      <c r="L2226" s="11"/>
    </row>
    <row r="2227" s="12" customFormat="true" ht="30.8" hidden="false" customHeight="false" outlineLevel="0" collapsed="false">
      <c r="A2227" s="19"/>
      <c r="B2227" s="11"/>
      <c r="C2227" s="11"/>
      <c r="D2227" s="11"/>
      <c r="E2227" s="11"/>
      <c r="F2227" s="11"/>
      <c r="G2227" s="8"/>
      <c r="H2227" s="11"/>
      <c r="I2227" s="9" t="s">
        <v>6093</v>
      </c>
      <c r="J2227" s="10" t="n">
        <v>6000</v>
      </c>
      <c r="K2227" s="11" t="n">
        <v>0</v>
      </c>
      <c r="L2227" s="11"/>
    </row>
    <row r="2228" customFormat="false" ht="30.8" hidden="false" customHeight="false" outlineLevel="0" collapsed="false">
      <c r="A2228" s="1" t="s">
        <v>6094</v>
      </c>
      <c r="B2228" s="1" t="s">
        <v>6095</v>
      </c>
      <c r="C2228" s="1" t="s">
        <v>34</v>
      </c>
      <c r="D2228" s="1" t="s">
        <v>35</v>
      </c>
      <c r="E2228" s="1" t="n">
        <v>36645</v>
      </c>
      <c r="F2228" s="1" t="n">
        <f aca="false">D2228-C2228</f>
        <v>6</v>
      </c>
      <c r="G2228" s="22" t="n">
        <v>3853.5</v>
      </c>
      <c r="H2228" s="1" t="n">
        <f aca="false">G2228*F2228</f>
        <v>23121</v>
      </c>
      <c r="I2228" s="13" t="s">
        <v>6096</v>
      </c>
      <c r="J2228" s="14" t="n">
        <v>23121</v>
      </c>
      <c r="K2228" s="1" t="n">
        <f aca="false">H2228-J2228</f>
        <v>0</v>
      </c>
      <c r="L2228" s="0"/>
    </row>
    <row r="2229" customFormat="false" ht="30.8" hidden="false" customHeight="false" outlineLevel="0" collapsed="false">
      <c r="A2229" s="1" t="s">
        <v>6097</v>
      </c>
      <c r="B2229" s="1" t="s">
        <v>6098</v>
      </c>
      <c r="C2229" s="1" t="s">
        <v>35</v>
      </c>
      <c r="D2229" s="1" t="s">
        <v>39</v>
      </c>
      <c r="E2229" s="1" t="n">
        <v>5757.5</v>
      </c>
      <c r="F2229" s="1" t="n">
        <f aca="false">D2229-C2229</f>
        <v>1</v>
      </c>
      <c r="G2229" s="22" t="n">
        <v>3853.5</v>
      </c>
      <c r="H2229" s="1" t="n">
        <f aca="false">G2229*F2229</f>
        <v>3853.5</v>
      </c>
      <c r="I2229" s="13" t="s">
        <v>6099</v>
      </c>
      <c r="J2229" s="14" t="n">
        <v>3853.5</v>
      </c>
      <c r="K2229" s="1" t="n">
        <f aca="false">H2229-J2229</f>
        <v>0</v>
      </c>
      <c r="L2229" s="0"/>
    </row>
    <row r="2230" customFormat="false" ht="15.9" hidden="false" customHeight="false" outlineLevel="0" collapsed="false">
      <c r="A2230" s="1" t="s">
        <v>6100</v>
      </c>
      <c r="B2230" s="1" t="s">
        <v>6101</v>
      </c>
      <c r="C2230" s="1" t="s">
        <v>93</v>
      </c>
      <c r="D2230" s="1" t="s">
        <v>67</v>
      </c>
      <c r="E2230" s="1" t="n">
        <v>12865</v>
      </c>
      <c r="F2230" s="1" t="n">
        <f aca="false">D2230-C2230</f>
        <v>2</v>
      </c>
      <c r="G2230" s="22" t="n">
        <v>4693.5</v>
      </c>
      <c r="H2230" s="1" t="n">
        <f aca="false">G2230*F2230</f>
        <v>9387</v>
      </c>
      <c r="I2230" s="13" t="s">
        <v>6102</v>
      </c>
      <c r="J2230" s="14" t="n">
        <v>9387</v>
      </c>
      <c r="K2230" s="1" t="n">
        <f aca="false">H2230-J2230</f>
        <v>0</v>
      </c>
      <c r="L2230" s="0"/>
    </row>
    <row r="2231" customFormat="false" ht="15.9" hidden="false" customHeight="false" outlineLevel="0" collapsed="false">
      <c r="A2231" s="1" t="s">
        <v>6103</v>
      </c>
      <c r="B2231" s="1" t="s">
        <v>6101</v>
      </c>
      <c r="C2231" s="1" t="s">
        <v>39</v>
      </c>
      <c r="D2231" s="1" t="s">
        <v>86</v>
      </c>
      <c r="E2231" s="1" t="n">
        <v>14945</v>
      </c>
      <c r="F2231" s="1" t="n">
        <f aca="false">D2231-C2231</f>
        <v>2</v>
      </c>
      <c r="G2231" s="22" t="n">
        <v>3853.5</v>
      </c>
      <c r="H2231" s="1" t="n">
        <f aca="false">G2231*F2231</f>
        <v>7707</v>
      </c>
      <c r="I2231" s="13" t="s">
        <v>6104</v>
      </c>
      <c r="J2231" s="14" t="n">
        <v>7707</v>
      </c>
      <c r="K2231" s="1" t="n">
        <f aca="false">H2231-J2231</f>
        <v>0</v>
      </c>
      <c r="L2231" s="0"/>
    </row>
    <row r="2232" customFormat="false" ht="15.9" hidden="false" customHeight="false" outlineLevel="0" collapsed="false">
      <c r="A2232" s="1" t="s">
        <v>6105</v>
      </c>
      <c r="B2232" s="1" t="s">
        <v>6101</v>
      </c>
      <c r="C2232" s="1" t="s">
        <v>86</v>
      </c>
      <c r="D2232" s="1" t="s">
        <v>207</v>
      </c>
      <c r="E2232" s="1" t="n">
        <v>12865</v>
      </c>
      <c r="F2232" s="1" t="n">
        <f aca="false">D2232-C2232</f>
        <v>2</v>
      </c>
      <c r="G2232" s="22" t="n">
        <v>4693.5</v>
      </c>
      <c r="H2232" s="1" t="n">
        <f aca="false">G2232*F2232</f>
        <v>9387</v>
      </c>
      <c r="I2232" s="13" t="s">
        <v>6106</v>
      </c>
      <c r="J2232" s="14" t="n">
        <v>9387</v>
      </c>
      <c r="K2232" s="1" t="n">
        <f aca="false">H2232-J2232</f>
        <v>0</v>
      </c>
      <c r="L2232" s="0"/>
    </row>
    <row r="2233" customFormat="false" ht="30.8" hidden="false" customHeight="false" outlineLevel="0" collapsed="false">
      <c r="A2233" s="1" t="s">
        <v>6107</v>
      </c>
      <c r="B2233" s="1" t="s">
        <v>6108</v>
      </c>
      <c r="C2233" s="1" t="s">
        <v>58</v>
      </c>
      <c r="D2233" s="1" t="s">
        <v>59</v>
      </c>
      <c r="E2233" s="1" t="n">
        <v>13807.5</v>
      </c>
      <c r="F2233" s="1" t="n">
        <f aca="false">D2233-C2233</f>
        <v>2</v>
      </c>
      <c r="G2233" s="22" t="n">
        <v>3853.5</v>
      </c>
      <c r="H2233" s="1" t="n">
        <f aca="false">G2233*F2233</f>
        <v>7707</v>
      </c>
      <c r="I2233" s="13" t="s">
        <v>6109</v>
      </c>
      <c r="J2233" s="14" t="n">
        <v>7707</v>
      </c>
      <c r="K2233" s="1" t="n">
        <f aca="false">H2233-J2233</f>
        <v>0</v>
      </c>
      <c r="L2233" s="0"/>
    </row>
    <row r="2234" customFormat="false" ht="15.9" hidden="false" customHeight="false" outlineLevel="0" collapsed="false">
      <c r="A2234" s="1" t="s">
        <v>6110</v>
      </c>
      <c r="B2234" s="1" t="s">
        <v>6111</v>
      </c>
      <c r="C2234" s="1" t="s">
        <v>74</v>
      </c>
      <c r="D2234" s="1" t="s">
        <v>75</v>
      </c>
      <c r="E2234" s="1" t="n">
        <v>15032.5</v>
      </c>
      <c r="F2234" s="1" t="n">
        <f aca="false">D2234-C2234</f>
        <v>2</v>
      </c>
      <c r="G2234" s="22" t="n">
        <v>4693.5</v>
      </c>
      <c r="H2234" s="1" t="n">
        <f aca="false">G2234*F2234</f>
        <v>9387</v>
      </c>
      <c r="I2234" s="13" t="s">
        <v>6112</v>
      </c>
      <c r="J2234" s="14" t="n">
        <v>9387</v>
      </c>
      <c r="K2234" s="1" t="n">
        <f aca="false">H2234-J2234</f>
        <v>0</v>
      </c>
      <c r="L2234" s="0"/>
    </row>
    <row r="2235" customFormat="false" ht="30.8" hidden="false" customHeight="false" outlineLevel="0" collapsed="false">
      <c r="A2235" s="22" t="s">
        <v>6113</v>
      </c>
      <c r="B2235" s="22" t="s">
        <v>6114</v>
      </c>
      <c r="C2235" s="22" t="s">
        <v>28</v>
      </c>
      <c r="D2235" s="22" t="s">
        <v>24</v>
      </c>
      <c r="E2235" s="22" t="n">
        <v>33555</v>
      </c>
      <c r="F2235" s="22" t="n">
        <f aca="false">D2235-C2235</f>
        <v>6</v>
      </c>
      <c r="G2235" s="22" t="n">
        <v>3853.5</v>
      </c>
      <c r="H2235" s="22" t="n">
        <f aca="false">G2235*F2235</f>
        <v>23121</v>
      </c>
      <c r="I2235" s="13" t="s">
        <v>6115</v>
      </c>
      <c r="J2235" s="14" t="n">
        <v>23121</v>
      </c>
      <c r="K2235" s="1" t="n">
        <f aca="false">H2235-J2235</f>
        <v>0</v>
      </c>
      <c r="L2235" s="0"/>
    </row>
    <row r="2236" customFormat="false" ht="30.8" hidden="false" customHeight="false" outlineLevel="0" collapsed="false">
      <c r="A2236" s="22" t="s">
        <v>6116</v>
      </c>
      <c r="B2236" s="22" t="s">
        <v>6114</v>
      </c>
      <c r="C2236" s="22" t="s">
        <v>24</v>
      </c>
      <c r="D2236" s="22" t="s">
        <v>75</v>
      </c>
      <c r="E2236" s="22" t="n">
        <v>5592.5</v>
      </c>
      <c r="F2236" s="22" t="n">
        <f aca="false">D2236-C2236</f>
        <v>1</v>
      </c>
      <c r="G2236" s="22" t="n">
        <v>3853.5</v>
      </c>
      <c r="H2236" s="22" t="n">
        <f aca="false">G2236*F2236</f>
        <v>3853.5</v>
      </c>
      <c r="I2236" s="13" t="s">
        <v>6117</v>
      </c>
      <c r="J2236" s="14" t="n">
        <v>3853.5</v>
      </c>
      <c r="K2236" s="1" t="n">
        <f aca="false">H2236-J2236</f>
        <v>0</v>
      </c>
      <c r="L2236" s="0"/>
    </row>
    <row r="2237" customFormat="false" ht="30.8" hidden="false" customHeight="false" outlineLevel="0" collapsed="false">
      <c r="A2237" s="1" t="s">
        <v>6118</v>
      </c>
      <c r="B2237" s="1" t="s">
        <v>6119</v>
      </c>
      <c r="C2237" s="1" t="s">
        <v>34</v>
      </c>
      <c r="D2237" s="1" t="s">
        <v>35</v>
      </c>
      <c r="E2237" s="1" t="n">
        <v>29595</v>
      </c>
      <c r="F2237" s="1" t="n">
        <f aca="false">D2237-C2237</f>
        <v>6</v>
      </c>
      <c r="G2237" s="22" t="n">
        <v>3853.5</v>
      </c>
      <c r="H2237" s="1" t="n">
        <f aca="false">G2237*F2237</f>
        <v>23121</v>
      </c>
      <c r="I2237" s="13" t="s">
        <v>6120</v>
      </c>
      <c r="J2237" s="14" t="n">
        <v>23121</v>
      </c>
      <c r="K2237" s="1" t="n">
        <f aca="false">H2237-J2237</f>
        <v>0</v>
      </c>
      <c r="L2237" s="0"/>
    </row>
    <row r="2238" s="12" customFormat="true" ht="15.85" hidden="false" customHeight="false" outlineLevel="0" collapsed="false">
      <c r="A2238" s="19" t="s">
        <v>6121</v>
      </c>
      <c r="B2238" s="11" t="s">
        <v>6122</v>
      </c>
      <c r="C2238" s="11" t="s">
        <v>75</v>
      </c>
      <c r="D2238" s="11" t="s">
        <v>19</v>
      </c>
      <c r="E2238" s="11" t="n">
        <v>31465</v>
      </c>
      <c r="F2238" s="11" t="n">
        <f aca="false">D2238-C2238</f>
        <v>2</v>
      </c>
      <c r="G2238" s="8" t="n">
        <f aca="false">3853.5*3</f>
        <v>11560.5</v>
      </c>
      <c r="H2238" s="11" t="n">
        <f aca="false">G2238*F2238</f>
        <v>23121</v>
      </c>
      <c r="I2238" s="9" t="s">
        <v>6123</v>
      </c>
      <c r="J2238" s="10" t="n">
        <v>7707</v>
      </c>
      <c r="K2238" s="11" t="n">
        <f aca="false">H2238-J2238-J2239-J2240</f>
        <v>0</v>
      </c>
      <c r="L2238" s="11"/>
    </row>
    <row r="2239" s="12" customFormat="true" ht="29.85" hidden="false" customHeight="false" outlineLevel="0" collapsed="false">
      <c r="A2239" s="19"/>
      <c r="B2239" s="11"/>
      <c r="C2239" s="11"/>
      <c r="D2239" s="11"/>
      <c r="E2239" s="11"/>
      <c r="F2239" s="11"/>
      <c r="G2239" s="8"/>
      <c r="H2239" s="11"/>
      <c r="I2239" s="9" t="s">
        <v>6124</v>
      </c>
      <c r="J2239" s="10" t="n">
        <v>7707</v>
      </c>
      <c r="K2239" s="11" t="n">
        <v>0</v>
      </c>
      <c r="L2239" s="11"/>
    </row>
    <row r="2240" s="12" customFormat="true" ht="30.8" hidden="false" customHeight="false" outlineLevel="0" collapsed="false">
      <c r="A2240" s="19"/>
      <c r="B2240" s="11"/>
      <c r="C2240" s="11"/>
      <c r="D2240" s="11"/>
      <c r="E2240" s="11"/>
      <c r="F2240" s="11"/>
      <c r="G2240" s="8"/>
      <c r="H2240" s="11"/>
      <c r="I2240" s="9" t="s">
        <v>6125</v>
      </c>
      <c r="J2240" s="10" t="n">
        <v>7707</v>
      </c>
      <c r="K2240" s="11" t="n">
        <v>0</v>
      </c>
      <c r="L2240" s="11"/>
    </row>
    <row r="2241" customFormat="false" ht="15.9" hidden="false" customHeight="false" outlineLevel="0" collapsed="false">
      <c r="A2241" s="1" t="s">
        <v>6126</v>
      </c>
      <c r="B2241" s="1" t="s">
        <v>6127</v>
      </c>
      <c r="C2241" s="1" t="s">
        <v>67</v>
      </c>
      <c r="D2241" s="1" t="s">
        <v>39</v>
      </c>
      <c r="E2241" s="1" t="n">
        <v>9865</v>
      </c>
      <c r="F2241" s="1" t="n">
        <f aca="false">D2241-C2241</f>
        <v>2</v>
      </c>
      <c r="G2241" s="22" t="n">
        <v>3853.5</v>
      </c>
      <c r="H2241" s="1" t="n">
        <f aca="false">G2241*F2241</f>
        <v>7707</v>
      </c>
      <c r="I2241" s="13" t="s">
        <v>6128</v>
      </c>
      <c r="J2241" s="14" t="n">
        <v>7707</v>
      </c>
      <c r="K2241" s="1" t="n">
        <f aca="false">H2241-J2241</f>
        <v>0</v>
      </c>
      <c r="L2241" s="0"/>
    </row>
    <row r="2242" s="12" customFormat="true" ht="29.85" hidden="false" customHeight="false" outlineLevel="0" collapsed="false">
      <c r="A2242" s="19" t="s">
        <v>6129</v>
      </c>
      <c r="B2242" s="11" t="s">
        <v>6130</v>
      </c>
      <c r="C2242" s="11" t="s">
        <v>180</v>
      </c>
      <c r="D2242" s="11" t="s">
        <v>150</v>
      </c>
      <c r="E2242" s="11" t="n">
        <v>19730</v>
      </c>
      <c r="F2242" s="11" t="n">
        <f aca="false">D2242-C2242</f>
        <v>2</v>
      </c>
      <c r="G2242" s="8" t="n">
        <f aca="false">3853.5*2</f>
        <v>7707</v>
      </c>
      <c r="H2242" s="11" t="n">
        <f aca="false">G2242*F2242</f>
        <v>15414</v>
      </c>
      <c r="I2242" s="9" t="s">
        <v>6131</v>
      </c>
      <c r="J2242" s="10" t="n">
        <v>7707</v>
      </c>
      <c r="K2242" s="11" t="n">
        <f aca="false">H2242-J2242-J2243</f>
        <v>0</v>
      </c>
      <c r="L2242" s="11"/>
    </row>
    <row r="2243" s="12" customFormat="true" ht="29.85" hidden="false" customHeight="false" outlineLevel="0" collapsed="false">
      <c r="A2243" s="19"/>
      <c r="B2243" s="11"/>
      <c r="C2243" s="11"/>
      <c r="D2243" s="11"/>
      <c r="E2243" s="11"/>
      <c r="F2243" s="11"/>
      <c r="G2243" s="8"/>
      <c r="H2243" s="11"/>
      <c r="I2243" s="9" t="s">
        <v>6132</v>
      </c>
      <c r="J2243" s="10" t="n">
        <v>7707</v>
      </c>
      <c r="K2243" s="11" t="n">
        <v>0</v>
      </c>
      <c r="L2243" s="11"/>
    </row>
    <row r="2244" customFormat="false" ht="15.9" hidden="false" customHeight="false" outlineLevel="0" collapsed="false">
      <c r="A2244" s="1" t="s">
        <v>6133</v>
      </c>
      <c r="B2244" s="1" t="s">
        <v>6134</v>
      </c>
      <c r="C2244" s="1" t="s">
        <v>67</v>
      </c>
      <c r="D2244" s="1" t="s">
        <v>39</v>
      </c>
      <c r="E2244" s="1" t="n">
        <v>9865</v>
      </c>
      <c r="F2244" s="1" t="n">
        <f aca="false">D2244-C2244</f>
        <v>2</v>
      </c>
      <c r="G2244" s="22" t="n">
        <v>3853.5</v>
      </c>
      <c r="H2244" s="1" t="n">
        <f aca="false">G2244*F2244</f>
        <v>7707</v>
      </c>
      <c r="I2244" s="13" t="s">
        <v>6135</v>
      </c>
      <c r="J2244" s="14" t="n">
        <v>7707</v>
      </c>
      <c r="K2244" s="1" t="n">
        <f aca="false">H2244-J2244</f>
        <v>0</v>
      </c>
      <c r="L2244" s="0"/>
    </row>
    <row r="2245" customFormat="false" ht="30.8" hidden="false" customHeight="false" outlineLevel="0" collapsed="false">
      <c r="A2245" s="1" t="s">
        <v>6136</v>
      </c>
      <c r="B2245" s="1" t="s">
        <v>6137</v>
      </c>
      <c r="C2245" s="1" t="s">
        <v>14</v>
      </c>
      <c r="D2245" s="1" t="s">
        <v>180</v>
      </c>
      <c r="E2245" s="1" t="n">
        <v>13645</v>
      </c>
      <c r="F2245" s="1" t="n">
        <f aca="false">D2245-C2245</f>
        <v>2</v>
      </c>
      <c r="G2245" s="22" t="n">
        <v>5743.5</v>
      </c>
      <c r="H2245" s="1" t="n">
        <f aca="false">G2245*F2245</f>
        <v>11487</v>
      </c>
      <c r="I2245" s="13" t="s">
        <v>6138</v>
      </c>
      <c r="J2245" s="14" t="n">
        <v>11486.8</v>
      </c>
      <c r="K2245" s="1" t="n">
        <f aca="false">H2245-J2245</f>
        <v>0.200000000000728</v>
      </c>
      <c r="L2245" s="0"/>
    </row>
    <row r="2246" s="12" customFormat="true" ht="29.85" hidden="false" customHeight="false" outlineLevel="0" collapsed="false">
      <c r="A2246" s="19" t="s">
        <v>6139</v>
      </c>
      <c r="B2246" s="11" t="s">
        <v>6140</v>
      </c>
      <c r="C2246" s="11" t="s">
        <v>93</v>
      </c>
      <c r="D2246" s="11" t="s">
        <v>86</v>
      </c>
      <c r="E2246" s="11" t="n">
        <v>73290</v>
      </c>
      <c r="F2246" s="11" t="n">
        <f aca="false">D2246-C2246</f>
        <v>6</v>
      </c>
      <c r="G2246" s="8" t="n">
        <f aca="false">3853.5*2</f>
        <v>7707</v>
      </c>
      <c r="H2246" s="11" t="n">
        <f aca="false">G2246*F2246</f>
        <v>46242</v>
      </c>
      <c r="I2246" s="9" t="s">
        <v>6141</v>
      </c>
      <c r="J2246" s="10" t="n">
        <v>23121</v>
      </c>
      <c r="K2246" s="11" t="n">
        <f aca="false">H2246-J2246-J2247</f>
        <v>0</v>
      </c>
      <c r="L2246" s="11"/>
    </row>
    <row r="2247" s="12" customFormat="true" ht="29.85" hidden="false" customHeight="false" outlineLevel="0" collapsed="false">
      <c r="A2247" s="19"/>
      <c r="B2247" s="11"/>
      <c r="C2247" s="11"/>
      <c r="D2247" s="11"/>
      <c r="E2247" s="11"/>
      <c r="F2247" s="11"/>
      <c r="G2247" s="8"/>
      <c r="H2247" s="11"/>
      <c r="I2247" s="9" t="s">
        <v>6142</v>
      </c>
      <c r="J2247" s="10" t="n">
        <v>23121</v>
      </c>
      <c r="K2247" s="11" t="n">
        <v>0</v>
      </c>
      <c r="L2247" s="11"/>
    </row>
    <row r="2248" customFormat="false" ht="30.8" hidden="false" customHeight="false" outlineLevel="0" collapsed="false">
      <c r="A2248" s="1" t="s">
        <v>6143</v>
      </c>
      <c r="B2248" s="1" t="s">
        <v>6144</v>
      </c>
      <c r="C2248" s="1" t="s">
        <v>39</v>
      </c>
      <c r="D2248" s="1" t="s">
        <v>86</v>
      </c>
      <c r="E2248" s="1" t="n">
        <v>9865</v>
      </c>
      <c r="F2248" s="1" t="n">
        <f aca="false">D2248-C2248</f>
        <v>2</v>
      </c>
      <c r="G2248" s="22" t="n">
        <v>3853.5</v>
      </c>
      <c r="H2248" s="1" t="n">
        <f aca="false">G2248*F2248</f>
        <v>7707</v>
      </c>
      <c r="I2248" s="13" t="s">
        <v>6145</v>
      </c>
      <c r="J2248" s="14" t="n">
        <v>7707</v>
      </c>
      <c r="K2248" s="1" t="n">
        <f aca="false">H2248-J2248</f>
        <v>0</v>
      </c>
      <c r="L2248" s="0"/>
    </row>
    <row r="2249" customFormat="false" ht="30.8" hidden="false" customHeight="false" outlineLevel="0" collapsed="false">
      <c r="A2249" s="1" t="s">
        <v>6146</v>
      </c>
      <c r="B2249" s="1" t="s">
        <v>6147</v>
      </c>
      <c r="C2249" s="1" t="s">
        <v>75</v>
      </c>
      <c r="D2249" s="1" t="s">
        <v>13</v>
      </c>
      <c r="E2249" s="1" t="n">
        <v>44392.5</v>
      </c>
      <c r="F2249" s="1" t="n">
        <f aca="false">D2249-C2249</f>
        <v>9</v>
      </c>
      <c r="G2249" s="22" t="n">
        <v>3853.5</v>
      </c>
      <c r="H2249" s="1" t="n">
        <f aca="false">G2249*F2249</f>
        <v>34681.5</v>
      </c>
      <c r="I2249" s="13" t="s">
        <v>6148</v>
      </c>
      <c r="J2249" s="14" t="n">
        <v>34681.5</v>
      </c>
      <c r="K2249" s="1" t="n">
        <f aca="false">H2249-J2249</f>
        <v>0</v>
      </c>
      <c r="L2249" s="0"/>
    </row>
    <row r="2250" customFormat="false" ht="30.8" hidden="false" customHeight="false" outlineLevel="0" collapsed="false">
      <c r="A2250" s="1" t="s">
        <v>6149</v>
      </c>
      <c r="B2250" s="1" t="s">
        <v>6150</v>
      </c>
      <c r="C2250" s="1" t="s">
        <v>39</v>
      </c>
      <c r="D2250" s="1" t="s">
        <v>207</v>
      </c>
      <c r="E2250" s="1" t="n">
        <v>26705</v>
      </c>
      <c r="F2250" s="1" t="n">
        <f aca="false">D2250-C2250</f>
        <v>4</v>
      </c>
      <c r="G2250" s="22" t="n">
        <v>3853.5</v>
      </c>
      <c r="H2250" s="1" t="n">
        <f aca="false">G2250*F2250</f>
        <v>15414</v>
      </c>
      <c r="I2250" s="13" t="s">
        <v>6151</v>
      </c>
      <c r="J2250" s="14" t="n">
        <v>15414</v>
      </c>
      <c r="K2250" s="1" t="n">
        <f aca="false">H2250-J2250</f>
        <v>0</v>
      </c>
      <c r="L2250" s="0"/>
    </row>
    <row r="2251" customFormat="false" ht="30.8" hidden="false" customHeight="false" outlineLevel="0" collapsed="false">
      <c r="A2251" s="1" t="s">
        <v>6152</v>
      </c>
      <c r="B2251" s="1" t="s">
        <v>6153</v>
      </c>
      <c r="C2251" s="1" t="s">
        <v>119</v>
      </c>
      <c r="D2251" s="1" t="s">
        <v>67</v>
      </c>
      <c r="E2251" s="1" t="n">
        <v>4382.5</v>
      </c>
      <c r="F2251" s="1" t="n">
        <f aca="false">D2251-C2251</f>
        <v>1</v>
      </c>
      <c r="G2251" s="22" t="n">
        <v>3853.5</v>
      </c>
      <c r="H2251" s="1" t="n">
        <f aca="false">G2251*F2251</f>
        <v>3853.5</v>
      </c>
      <c r="I2251" s="13" t="s">
        <v>6154</v>
      </c>
      <c r="J2251" s="14" t="n">
        <v>3853.5</v>
      </c>
      <c r="K2251" s="1" t="n">
        <f aca="false">H2251-J2251</f>
        <v>0</v>
      </c>
      <c r="L2251" s="0"/>
    </row>
    <row r="2252" s="18" customFormat="true" ht="15.85" hidden="false" customHeight="false" outlineLevel="0" collapsed="false">
      <c r="A2252" s="15" t="s">
        <v>6155</v>
      </c>
      <c r="B2252" s="15" t="s">
        <v>6156</v>
      </c>
      <c r="C2252" s="15" t="s">
        <v>43</v>
      </c>
      <c r="D2252" s="15" t="s">
        <v>29</v>
      </c>
      <c r="E2252" s="15" t="n">
        <v>26805</v>
      </c>
      <c r="F2252" s="15" t="n">
        <f aca="false">D2252-C2252</f>
        <v>4</v>
      </c>
      <c r="G2252" s="15" t="n">
        <v>3670</v>
      </c>
      <c r="H2252" s="15" t="n">
        <f aca="false">G2252*F2252</f>
        <v>14680</v>
      </c>
      <c r="I2252" s="16" t="s">
        <v>6157</v>
      </c>
      <c r="J2252" s="17" t="n">
        <v>14680</v>
      </c>
      <c r="K2252" s="15" t="n">
        <f aca="false">H2252-J2252</f>
        <v>0</v>
      </c>
    </row>
    <row r="2253" customFormat="false" ht="15.9" hidden="false" customHeight="false" outlineLevel="0" collapsed="false">
      <c r="A2253" s="1" t="s">
        <v>6158</v>
      </c>
      <c r="B2253" s="1" t="s">
        <v>6159</v>
      </c>
      <c r="C2253" s="1" t="s">
        <v>14</v>
      </c>
      <c r="D2253" s="1" t="s">
        <v>58</v>
      </c>
      <c r="E2253" s="1" t="n">
        <v>24662.5</v>
      </c>
      <c r="F2253" s="1" t="n">
        <f aca="false">D2253-C2253</f>
        <v>5</v>
      </c>
      <c r="G2253" s="22" t="n">
        <v>3853.5</v>
      </c>
      <c r="H2253" s="1" t="n">
        <f aca="false">G2253*F2253</f>
        <v>19267.5</v>
      </c>
      <c r="I2253" s="13" t="s">
        <v>6160</v>
      </c>
      <c r="J2253" s="14" t="n">
        <v>19267.5</v>
      </c>
      <c r="K2253" s="1" t="n">
        <f aca="false">H2253-J2253</f>
        <v>0</v>
      </c>
      <c r="L2253" s="0"/>
    </row>
    <row r="2254" customFormat="false" ht="15.9" hidden="false" customHeight="false" outlineLevel="0" collapsed="false">
      <c r="A2254" s="1" t="s">
        <v>6161</v>
      </c>
      <c r="B2254" s="1" t="s">
        <v>6162</v>
      </c>
      <c r="C2254" s="1" t="s">
        <v>14</v>
      </c>
      <c r="D2254" s="1" t="s">
        <v>58</v>
      </c>
      <c r="E2254" s="1" t="n">
        <v>24662.5</v>
      </c>
      <c r="F2254" s="1" t="n">
        <f aca="false">D2254-C2254</f>
        <v>5</v>
      </c>
      <c r="G2254" s="22" t="n">
        <v>3853.5</v>
      </c>
      <c r="H2254" s="1" t="n">
        <f aca="false">G2254*F2254</f>
        <v>19267.5</v>
      </c>
      <c r="I2254" s="13" t="s">
        <v>6163</v>
      </c>
      <c r="J2254" s="14" t="n">
        <v>19267.5</v>
      </c>
      <c r="K2254" s="1" t="n">
        <f aca="false">H2254-J2254</f>
        <v>0</v>
      </c>
      <c r="L2254" s="0"/>
    </row>
    <row r="2255" customFormat="false" ht="30.8" hidden="false" customHeight="false" outlineLevel="0" collapsed="false">
      <c r="A2255" s="1" t="s">
        <v>6164</v>
      </c>
      <c r="B2255" s="1" t="s">
        <v>6165</v>
      </c>
      <c r="C2255" s="1" t="s">
        <v>29</v>
      </c>
      <c r="D2255" s="1" t="s">
        <v>34</v>
      </c>
      <c r="E2255" s="1" t="n">
        <v>37581.25</v>
      </c>
      <c r="F2255" s="1" t="n">
        <f aca="false">D2255-C2255</f>
        <v>5</v>
      </c>
      <c r="G2255" s="22" t="n">
        <v>4693.5</v>
      </c>
      <c r="H2255" s="1" t="n">
        <f aca="false">G2255*F2255</f>
        <v>23467.5</v>
      </c>
      <c r="I2255" s="13" t="s">
        <v>6166</v>
      </c>
      <c r="J2255" s="14" t="n">
        <v>23467.5</v>
      </c>
      <c r="K2255" s="1" t="n">
        <f aca="false">H2255-J2255</f>
        <v>0</v>
      </c>
      <c r="L2255" s="0"/>
    </row>
    <row r="2256" s="24" customFormat="true" ht="30.8" hidden="false" customHeight="false" outlineLevel="0" collapsed="false">
      <c r="A2256" s="22" t="s">
        <v>6167</v>
      </c>
      <c r="B2256" s="22" t="s">
        <v>6168</v>
      </c>
      <c r="C2256" s="22" t="s">
        <v>133</v>
      </c>
      <c r="D2256" s="22" t="s">
        <v>51</v>
      </c>
      <c r="E2256" s="22" t="n">
        <v>13645</v>
      </c>
      <c r="F2256" s="22" t="n">
        <f aca="false">D2256-C2256</f>
        <v>2</v>
      </c>
      <c r="G2256" s="22" t="n">
        <v>5743.5</v>
      </c>
      <c r="H2256" s="22" t="n">
        <f aca="false">G2256*F2256</f>
        <v>11487</v>
      </c>
      <c r="I2256" s="13" t="s">
        <v>6169</v>
      </c>
      <c r="J2256" s="14" t="n">
        <v>11486.8</v>
      </c>
      <c r="K2256" s="1" t="n">
        <f aca="false">H2256-J2256</f>
        <v>0.200000000000728</v>
      </c>
      <c r="L2256" s="22"/>
      <c r="AMI2256" s="0"/>
      <c r="AMJ2256" s="0"/>
    </row>
    <row r="2257" customFormat="false" ht="30.8" hidden="false" customHeight="false" outlineLevel="0" collapsed="false">
      <c r="A2257" s="1" t="s">
        <v>6170</v>
      </c>
      <c r="B2257" s="1" t="s">
        <v>6171</v>
      </c>
      <c r="C2257" s="1" t="s">
        <v>133</v>
      </c>
      <c r="D2257" s="1" t="s">
        <v>51</v>
      </c>
      <c r="E2257" s="1" t="n">
        <v>9865</v>
      </c>
      <c r="F2257" s="1" t="n">
        <f aca="false">D2257-C2257</f>
        <v>2</v>
      </c>
      <c r="G2257" s="22" t="n">
        <v>3853.5</v>
      </c>
      <c r="H2257" s="1" t="n">
        <f aca="false">G2257*F2257</f>
        <v>7707</v>
      </c>
      <c r="I2257" s="13" t="s">
        <v>6172</v>
      </c>
      <c r="J2257" s="14" t="n">
        <v>7707</v>
      </c>
      <c r="K2257" s="1" t="n">
        <f aca="false">H2257-J2257</f>
        <v>0</v>
      </c>
      <c r="L2257" s="0"/>
    </row>
    <row r="2258" s="12" customFormat="true" ht="29.85" hidden="false" customHeight="false" outlineLevel="0" collapsed="false">
      <c r="A2258" s="19" t="s">
        <v>6173</v>
      </c>
      <c r="B2258" s="11" t="s">
        <v>6174</v>
      </c>
      <c r="C2258" s="11" t="s">
        <v>142</v>
      </c>
      <c r="D2258" s="11" t="s">
        <v>63</v>
      </c>
      <c r="E2258" s="11" t="n">
        <v>19730</v>
      </c>
      <c r="F2258" s="11" t="n">
        <f aca="false">D2258-C2258</f>
        <v>2</v>
      </c>
      <c r="G2258" s="8" t="n">
        <f aca="false">3853.5*2</f>
        <v>7707</v>
      </c>
      <c r="H2258" s="11" t="n">
        <f aca="false">G2258*F2258</f>
        <v>15414</v>
      </c>
      <c r="I2258" s="9" t="s">
        <v>6175</v>
      </c>
      <c r="J2258" s="10" t="n">
        <v>7707</v>
      </c>
      <c r="K2258" s="11" t="n">
        <f aca="false">H2258-J2258-J2259</f>
        <v>0</v>
      </c>
      <c r="L2258" s="11"/>
    </row>
    <row r="2259" s="12" customFormat="true" ht="29.85" hidden="false" customHeight="false" outlineLevel="0" collapsed="false">
      <c r="A2259" s="19"/>
      <c r="B2259" s="11"/>
      <c r="C2259" s="11"/>
      <c r="D2259" s="11"/>
      <c r="E2259" s="11"/>
      <c r="F2259" s="11"/>
      <c r="G2259" s="8"/>
      <c r="H2259" s="11"/>
      <c r="I2259" s="9" t="s">
        <v>6176</v>
      </c>
      <c r="J2259" s="10" t="n">
        <v>7707</v>
      </c>
      <c r="K2259" s="11" t="n">
        <v>0</v>
      </c>
      <c r="L2259" s="11"/>
    </row>
    <row r="2260" customFormat="false" ht="30.8" hidden="false" customHeight="false" outlineLevel="0" collapsed="false">
      <c r="A2260" s="22" t="s">
        <v>6177</v>
      </c>
      <c r="B2260" s="22" t="s">
        <v>6178</v>
      </c>
      <c r="C2260" s="22" t="s">
        <v>14</v>
      </c>
      <c r="D2260" s="22" t="s">
        <v>180</v>
      </c>
      <c r="E2260" s="22" t="n">
        <v>12215</v>
      </c>
      <c r="F2260" s="22" t="n">
        <f aca="false">D2260-C2260</f>
        <v>2</v>
      </c>
      <c r="G2260" s="22" t="n">
        <v>3853.5</v>
      </c>
      <c r="H2260" s="22" t="n">
        <f aca="false">G2260*F2260</f>
        <v>7707</v>
      </c>
      <c r="I2260" s="13" t="s">
        <v>6179</v>
      </c>
      <c r="J2260" s="14" t="n">
        <v>7707</v>
      </c>
      <c r="K2260" s="22" t="n">
        <f aca="false">H2260-J2260</f>
        <v>0</v>
      </c>
      <c r="L2260" s="0"/>
    </row>
    <row r="2261" customFormat="false" ht="30.8" hidden="false" customHeight="false" outlineLevel="0" collapsed="false">
      <c r="A2261" s="1" t="s">
        <v>6180</v>
      </c>
      <c r="B2261" s="1" t="s">
        <v>6181</v>
      </c>
      <c r="C2261" s="1" t="s">
        <v>86</v>
      </c>
      <c r="D2261" s="1" t="s">
        <v>14</v>
      </c>
      <c r="E2261" s="1" t="n">
        <v>24662.5</v>
      </c>
      <c r="F2261" s="1" t="n">
        <f aca="false">D2261-C2261</f>
        <v>5</v>
      </c>
      <c r="G2261" s="22" t="n">
        <v>3853.5</v>
      </c>
      <c r="H2261" s="1" t="n">
        <f aca="false">G2261*F2261</f>
        <v>19267.5</v>
      </c>
      <c r="I2261" s="13" t="s">
        <v>6182</v>
      </c>
      <c r="J2261" s="14" t="n">
        <v>19267.5</v>
      </c>
      <c r="K2261" s="22" t="n">
        <f aca="false">H2261-J2261</f>
        <v>0</v>
      </c>
      <c r="L2261" s="0"/>
    </row>
    <row r="2262" customFormat="false" ht="29.85" hidden="false" customHeight="false" outlineLevel="0" collapsed="false">
      <c r="A2262" s="1" t="s">
        <v>6183</v>
      </c>
      <c r="B2262" s="1" t="s">
        <v>6184</v>
      </c>
      <c r="C2262" s="1" t="s">
        <v>43</v>
      </c>
      <c r="D2262" s="1" t="s">
        <v>28</v>
      </c>
      <c r="E2262" s="1" t="n">
        <v>5317.5</v>
      </c>
      <c r="F2262" s="1" t="n">
        <f aca="false">D2262-C2262</f>
        <v>1</v>
      </c>
      <c r="G2262" s="22" t="n">
        <v>3853.5</v>
      </c>
      <c r="H2262" s="1" t="n">
        <f aca="false">G2262*F2262</f>
        <v>3853.5</v>
      </c>
      <c r="I2262" s="13" t="s">
        <v>6185</v>
      </c>
      <c r="J2262" s="14" t="n">
        <v>3853.5</v>
      </c>
      <c r="K2262" s="22" t="n">
        <f aca="false">H2262-J2262</f>
        <v>0</v>
      </c>
      <c r="L2262" s="0"/>
    </row>
    <row r="2263" customFormat="false" ht="30.8" hidden="false" customHeight="false" outlineLevel="0" collapsed="false">
      <c r="A2263" s="22" t="s">
        <v>6186</v>
      </c>
      <c r="B2263" s="22" t="s">
        <v>6187</v>
      </c>
      <c r="C2263" s="22" t="s">
        <v>34</v>
      </c>
      <c r="D2263" s="22" t="s">
        <v>35</v>
      </c>
      <c r="E2263" s="22" t="n">
        <v>29595</v>
      </c>
      <c r="F2263" s="22" t="n">
        <f aca="false">D2263-C2263</f>
        <v>6</v>
      </c>
      <c r="G2263" s="22" t="n">
        <v>3853.5</v>
      </c>
      <c r="H2263" s="22" t="n">
        <f aca="false">G2263*F2263</f>
        <v>23121</v>
      </c>
      <c r="I2263" s="13" t="s">
        <v>6188</v>
      </c>
      <c r="J2263" s="14" t="n">
        <v>23121</v>
      </c>
      <c r="K2263" s="22" t="n">
        <f aca="false">H2263-J2263</f>
        <v>0</v>
      </c>
      <c r="L2263" s="0"/>
    </row>
    <row r="2264" customFormat="false" ht="29.85" hidden="false" customHeight="false" outlineLevel="0" collapsed="false">
      <c r="A2264" s="1" t="s">
        <v>6189</v>
      </c>
      <c r="B2264" s="1" t="s">
        <v>6190</v>
      </c>
      <c r="C2264" s="1" t="s">
        <v>86</v>
      </c>
      <c r="D2264" s="1" t="s">
        <v>133</v>
      </c>
      <c r="E2264" s="1" t="n">
        <v>4932.5</v>
      </c>
      <c r="F2264" s="1" t="n">
        <f aca="false">D2264-C2264</f>
        <v>1</v>
      </c>
      <c r="G2264" s="22" t="n">
        <v>3853.5</v>
      </c>
      <c r="H2264" s="1" t="n">
        <f aca="false">G2264*F2264</f>
        <v>3853.5</v>
      </c>
      <c r="I2264" s="13" t="s">
        <v>6191</v>
      </c>
      <c r="J2264" s="14" t="n">
        <v>3853.5</v>
      </c>
      <c r="K2264" s="22" t="n">
        <f aca="false">H2264-J2264</f>
        <v>0</v>
      </c>
      <c r="L2264" s="0"/>
    </row>
    <row r="2265" s="18" customFormat="true" ht="29.85" hidden="false" customHeight="false" outlineLevel="0" collapsed="false">
      <c r="A2265" s="15" t="s">
        <v>6192</v>
      </c>
      <c r="B2265" s="15" t="s">
        <v>6193</v>
      </c>
      <c r="C2265" s="15" t="s">
        <v>93</v>
      </c>
      <c r="D2265" s="15" t="s">
        <v>67</v>
      </c>
      <c r="E2265" s="15" t="n">
        <v>11545</v>
      </c>
      <c r="F2265" s="15" t="n">
        <f aca="false">D2265-C2265</f>
        <v>2</v>
      </c>
      <c r="G2265" s="15" t="n">
        <v>4693.5</v>
      </c>
      <c r="H2265" s="15" t="n">
        <f aca="false">G2265*F2265</f>
        <v>9387</v>
      </c>
      <c r="I2265" s="16" t="s">
        <v>6194</v>
      </c>
      <c r="J2265" s="17" t="n">
        <v>9387</v>
      </c>
      <c r="K2265" s="15" t="n">
        <f aca="false">H2265-J2265</f>
        <v>0</v>
      </c>
    </row>
    <row r="2266" customFormat="false" ht="30.8" hidden="false" customHeight="false" outlineLevel="0" collapsed="false">
      <c r="A2266" s="1" t="s">
        <v>6195</v>
      </c>
      <c r="B2266" s="1" t="s">
        <v>6196</v>
      </c>
      <c r="C2266" s="1" t="s">
        <v>82</v>
      </c>
      <c r="D2266" s="1" t="s">
        <v>67</v>
      </c>
      <c r="E2266" s="1" t="n">
        <v>14797.5</v>
      </c>
      <c r="F2266" s="1" t="n">
        <f aca="false">D2266-C2266</f>
        <v>3</v>
      </c>
      <c r="G2266" s="22" t="n">
        <v>3853.5</v>
      </c>
      <c r="H2266" s="1" t="n">
        <f aca="false">G2266*F2266</f>
        <v>11560.5</v>
      </c>
      <c r="I2266" s="13" t="s">
        <v>6197</v>
      </c>
      <c r="J2266" s="14" t="n">
        <v>11560.5</v>
      </c>
      <c r="K2266" s="22" t="n">
        <f aca="false">H2266-J2266</f>
        <v>0</v>
      </c>
      <c r="L2266" s="0"/>
    </row>
    <row r="2267" customFormat="false" ht="30.8" hidden="false" customHeight="false" outlineLevel="0" collapsed="false">
      <c r="A2267" s="1" t="s">
        <v>6198</v>
      </c>
      <c r="B2267" s="1" t="s">
        <v>6199</v>
      </c>
      <c r="C2267" s="1" t="s">
        <v>28</v>
      </c>
      <c r="D2267" s="1" t="s">
        <v>29</v>
      </c>
      <c r="E2267" s="1" t="n">
        <v>16777.5</v>
      </c>
      <c r="F2267" s="1" t="n">
        <f aca="false">D2267-C2267</f>
        <v>3</v>
      </c>
      <c r="G2267" s="22" t="n">
        <v>3853.5</v>
      </c>
      <c r="H2267" s="1" t="n">
        <f aca="false">G2267*F2267</f>
        <v>11560.5</v>
      </c>
      <c r="I2267" s="13" t="s">
        <v>6200</v>
      </c>
      <c r="J2267" s="14" t="n">
        <v>11560.5</v>
      </c>
      <c r="K2267" s="22" t="n">
        <f aca="false">H2267-J2267</f>
        <v>0</v>
      </c>
      <c r="L2267" s="0"/>
    </row>
    <row r="2268" customFormat="false" ht="30.8" hidden="false" customHeight="false" outlineLevel="0" collapsed="false">
      <c r="A2268" s="1" t="s">
        <v>6201</v>
      </c>
      <c r="B2268" s="1" t="s">
        <v>6202</v>
      </c>
      <c r="C2268" s="1" t="s">
        <v>43</v>
      </c>
      <c r="D2268" s="1" t="s">
        <v>47</v>
      </c>
      <c r="E2268" s="1" t="n">
        <v>10965</v>
      </c>
      <c r="F2268" s="1" t="n">
        <f aca="false">D2268-C2268</f>
        <v>2</v>
      </c>
      <c r="G2268" s="22" t="n">
        <v>3853.5</v>
      </c>
      <c r="H2268" s="1" t="n">
        <f aca="false">G2268*F2268</f>
        <v>7707</v>
      </c>
      <c r="I2268" s="13" t="s">
        <v>6203</v>
      </c>
      <c r="J2268" s="14" t="n">
        <v>7707</v>
      </c>
      <c r="K2268" s="22" t="n">
        <f aca="false">H2268-J2268</f>
        <v>0</v>
      </c>
      <c r="L2268" s="0"/>
    </row>
    <row r="2269" customFormat="false" ht="30.8" hidden="false" customHeight="false" outlineLevel="0" collapsed="false">
      <c r="A2269" s="1" t="s">
        <v>6204</v>
      </c>
      <c r="B2269" s="1" t="s">
        <v>6205</v>
      </c>
      <c r="C2269" s="1" t="s">
        <v>86</v>
      </c>
      <c r="D2269" s="1" t="s">
        <v>20</v>
      </c>
      <c r="E2269" s="1" t="n">
        <v>29595</v>
      </c>
      <c r="F2269" s="1" t="n">
        <f aca="false">D2269-C2269</f>
        <v>6</v>
      </c>
      <c r="G2269" s="22" t="n">
        <v>3853.5</v>
      </c>
      <c r="H2269" s="1" t="n">
        <f aca="false">G2269*F2269</f>
        <v>23121</v>
      </c>
      <c r="I2269" s="13" t="s">
        <v>6206</v>
      </c>
      <c r="J2269" s="14" t="n">
        <v>23121</v>
      </c>
      <c r="K2269" s="22" t="n">
        <f aca="false">H2269-J2269</f>
        <v>0</v>
      </c>
      <c r="L2269" s="0"/>
    </row>
    <row r="2270" customFormat="false" ht="30.8" hidden="false" customHeight="false" outlineLevel="0" collapsed="false">
      <c r="A2270" s="1" t="s">
        <v>6207</v>
      </c>
      <c r="B2270" s="1" t="s">
        <v>6208</v>
      </c>
      <c r="C2270" s="1" t="s">
        <v>75</v>
      </c>
      <c r="D2270" s="1" t="s">
        <v>19</v>
      </c>
      <c r="E2270" s="1" t="n">
        <v>9865</v>
      </c>
      <c r="F2270" s="1" t="n">
        <f aca="false">D2270-C2270</f>
        <v>2</v>
      </c>
      <c r="G2270" s="22" t="n">
        <v>3853.5</v>
      </c>
      <c r="H2270" s="1" t="n">
        <f aca="false">G2270*F2270</f>
        <v>7707</v>
      </c>
      <c r="I2270" s="13" t="s">
        <v>6209</v>
      </c>
      <c r="J2270" s="14" t="n">
        <v>7707</v>
      </c>
      <c r="K2270" s="22" t="n">
        <f aca="false">H2270-J2270</f>
        <v>0</v>
      </c>
      <c r="L2270" s="0"/>
    </row>
    <row r="2271" customFormat="false" ht="30.8" hidden="false" customHeight="false" outlineLevel="0" collapsed="false">
      <c r="A2271" s="1" t="s">
        <v>6210</v>
      </c>
      <c r="B2271" s="1" t="s">
        <v>6211</v>
      </c>
      <c r="C2271" s="1" t="s">
        <v>180</v>
      </c>
      <c r="D2271" s="1" t="s">
        <v>150</v>
      </c>
      <c r="E2271" s="1" t="n">
        <v>9865</v>
      </c>
      <c r="F2271" s="1" t="n">
        <f aca="false">D2271-C2271</f>
        <v>2</v>
      </c>
      <c r="G2271" s="22" t="n">
        <v>3853.5</v>
      </c>
      <c r="H2271" s="1" t="n">
        <f aca="false">G2271*F2271</f>
        <v>7707</v>
      </c>
      <c r="I2271" s="13" t="s">
        <v>6212</v>
      </c>
      <c r="J2271" s="14" t="n">
        <v>7707</v>
      </c>
      <c r="K2271" s="22" t="n">
        <f aca="false">H2271-J2271</f>
        <v>0</v>
      </c>
      <c r="L2271" s="0"/>
    </row>
    <row r="2272" customFormat="false" ht="30.8" hidden="false" customHeight="false" outlineLevel="0" collapsed="false">
      <c r="A2272" s="1" t="s">
        <v>6213</v>
      </c>
      <c r="B2272" s="1" t="s">
        <v>6214</v>
      </c>
      <c r="C2272" s="1" t="s">
        <v>146</v>
      </c>
      <c r="D2272" s="1" t="s">
        <v>58</v>
      </c>
      <c r="E2272" s="1" t="n">
        <v>9865</v>
      </c>
      <c r="F2272" s="1" t="n">
        <f aca="false">D2272-C2272</f>
        <v>2</v>
      </c>
      <c r="G2272" s="22" t="n">
        <v>3853.5</v>
      </c>
      <c r="H2272" s="1" t="n">
        <f aca="false">G2272*F2272</f>
        <v>7707</v>
      </c>
      <c r="I2272" s="13" t="s">
        <v>6215</v>
      </c>
      <c r="J2272" s="14" t="n">
        <v>7707</v>
      </c>
      <c r="K2272" s="22" t="n">
        <f aca="false">H2272-J2272</f>
        <v>0</v>
      </c>
      <c r="L2272" s="0"/>
    </row>
    <row r="2273" customFormat="false" ht="30.8" hidden="false" customHeight="false" outlineLevel="0" collapsed="false">
      <c r="A2273" s="22" t="s">
        <v>6216</v>
      </c>
      <c r="B2273" s="22" t="s">
        <v>6217</v>
      </c>
      <c r="C2273" s="22" t="s">
        <v>24</v>
      </c>
      <c r="D2273" s="22" t="s">
        <v>75</v>
      </c>
      <c r="E2273" s="22" t="n">
        <v>6107.5</v>
      </c>
      <c r="F2273" s="22" t="n">
        <f aca="false">D2273-C2273</f>
        <v>1</v>
      </c>
      <c r="G2273" s="22" t="n">
        <v>3853.5</v>
      </c>
      <c r="H2273" s="22" t="n">
        <f aca="false">G2273*F2273</f>
        <v>3853.5</v>
      </c>
      <c r="I2273" s="13" t="s">
        <v>6218</v>
      </c>
      <c r="J2273" s="14" t="n">
        <v>3853.5</v>
      </c>
      <c r="K2273" s="22" t="n">
        <f aca="false">H2273-J2273</f>
        <v>0</v>
      </c>
      <c r="L2273" s="0"/>
    </row>
    <row r="2274" s="12" customFormat="true" ht="29.85" hidden="false" customHeight="false" outlineLevel="0" collapsed="false">
      <c r="A2274" s="19" t="s">
        <v>6219</v>
      </c>
      <c r="B2274" s="11" t="s">
        <v>6220</v>
      </c>
      <c r="C2274" s="11" t="s">
        <v>75</v>
      </c>
      <c r="D2274" s="11" t="s">
        <v>93</v>
      </c>
      <c r="E2274" s="11" t="n">
        <v>56595</v>
      </c>
      <c r="F2274" s="11" t="n">
        <f aca="false">D2274-C2274</f>
        <v>4</v>
      </c>
      <c r="G2274" s="8" t="n">
        <f aca="false">3853.5*2</f>
        <v>7707</v>
      </c>
      <c r="H2274" s="11" t="n">
        <f aca="false">G2274*F2274</f>
        <v>30828</v>
      </c>
      <c r="I2274" s="9" t="s">
        <v>6221</v>
      </c>
      <c r="J2274" s="10" t="n">
        <v>15414</v>
      </c>
      <c r="K2274" s="11" t="n">
        <f aca="false">H2274-J2274-J2275</f>
        <v>0</v>
      </c>
      <c r="L2274" s="11"/>
    </row>
    <row r="2275" s="12" customFormat="true" ht="29.85" hidden="false" customHeight="false" outlineLevel="0" collapsed="false">
      <c r="A2275" s="19"/>
      <c r="B2275" s="11"/>
      <c r="C2275" s="11"/>
      <c r="D2275" s="11"/>
      <c r="E2275" s="11"/>
      <c r="F2275" s="11"/>
      <c r="G2275" s="8"/>
      <c r="H2275" s="11"/>
      <c r="I2275" s="9" t="s">
        <v>6222</v>
      </c>
      <c r="J2275" s="10" t="n">
        <v>15414</v>
      </c>
      <c r="K2275" s="11" t="n">
        <v>0</v>
      </c>
      <c r="L2275" s="11"/>
    </row>
    <row r="2276" customFormat="false" ht="30.8" hidden="false" customHeight="false" outlineLevel="0" collapsed="false">
      <c r="A2276" s="1" t="s">
        <v>6223</v>
      </c>
      <c r="B2276" s="1" t="s">
        <v>6224</v>
      </c>
      <c r="C2276" s="1" t="s">
        <v>133</v>
      </c>
      <c r="D2276" s="1" t="s">
        <v>232</v>
      </c>
      <c r="E2276" s="1" t="n">
        <v>49325</v>
      </c>
      <c r="F2276" s="1" t="n">
        <f aca="false">D2276-C2276</f>
        <v>10</v>
      </c>
      <c r="G2276" s="22" t="n">
        <v>3853.5</v>
      </c>
      <c r="H2276" s="1" t="n">
        <f aca="false">G2276*F2276</f>
        <v>38535</v>
      </c>
      <c r="I2276" s="13" t="s">
        <v>6225</v>
      </c>
      <c r="J2276" s="14" t="n">
        <v>38535</v>
      </c>
      <c r="K2276" s="1" t="n">
        <f aca="false">H2276-J2276</f>
        <v>0</v>
      </c>
      <c r="L2276" s="0"/>
    </row>
    <row r="2277" s="12" customFormat="true" ht="29.85" hidden="false" customHeight="false" outlineLevel="0" collapsed="false">
      <c r="A2277" s="19" t="s">
        <v>6226</v>
      </c>
      <c r="B2277" s="11" t="s">
        <v>6227</v>
      </c>
      <c r="C2277" s="11" t="s">
        <v>166</v>
      </c>
      <c r="D2277" s="11" t="s">
        <v>142</v>
      </c>
      <c r="E2277" s="11" t="n">
        <v>25860.5</v>
      </c>
      <c r="F2277" s="11" t="n">
        <v>3</v>
      </c>
      <c r="G2277" s="8" t="n">
        <v>4693.5</v>
      </c>
      <c r="H2277" s="11" t="n">
        <f aca="false">G2277*F2277</f>
        <v>14080.5</v>
      </c>
      <c r="I2277" s="9" t="s">
        <v>6228</v>
      </c>
      <c r="J2277" s="10" t="n">
        <v>14080.5</v>
      </c>
      <c r="K2277" s="11" t="n">
        <f aca="false">H2277+H2278-J2277-J2278</f>
        <v>0</v>
      </c>
      <c r="L2277" s="11"/>
    </row>
    <row r="2278" s="12" customFormat="true" ht="29.85" hidden="false" customHeight="false" outlineLevel="0" collapsed="false">
      <c r="A2278" s="19"/>
      <c r="B2278" s="11"/>
      <c r="C2278" s="11"/>
      <c r="D2278" s="11"/>
      <c r="E2278" s="11"/>
      <c r="F2278" s="11" t="n">
        <v>1</v>
      </c>
      <c r="G2278" s="8" t="n">
        <v>6000</v>
      </c>
      <c r="H2278" s="11" t="n">
        <f aca="false">(G2278*F2278)+1100+600</f>
        <v>7700</v>
      </c>
      <c r="I2278" s="9" t="s">
        <v>6229</v>
      </c>
      <c r="J2278" s="10" t="n">
        <v>7700</v>
      </c>
      <c r="K2278" s="11" t="n">
        <v>0</v>
      </c>
      <c r="L2278" s="11"/>
    </row>
    <row r="2279" customFormat="false" ht="30.8" hidden="false" customHeight="false" outlineLevel="0" collapsed="false">
      <c r="A2279" s="1" t="s">
        <v>6230</v>
      </c>
      <c r="B2279" s="1" t="s">
        <v>6231</v>
      </c>
      <c r="C2279" s="1" t="s">
        <v>29</v>
      </c>
      <c r="D2279" s="1" t="s">
        <v>74</v>
      </c>
      <c r="E2279" s="1" t="n">
        <v>12865</v>
      </c>
      <c r="F2279" s="1" t="n">
        <f aca="false">D2279-C2279</f>
        <v>2</v>
      </c>
      <c r="G2279" s="22" t="n">
        <v>4693.5</v>
      </c>
      <c r="H2279" s="1" t="n">
        <f aca="false">G2279*F2279</f>
        <v>9387</v>
      </c>
      <c r="I2279" s="13" t="s">
        <v>6232</v>
      </c>
      <c r="J2279" s="14" t="n">
        <v>9387</v>
      </c>
      <c r="K2279" s="1" t="n">
        <f aca="false">H2279-J2279</f>
        <v>0</v>
      </c>
      <c r="L2279" s="0"/>
    </row>
    <row r="2280" customFormat="false" ht="15.9" hidden="false" customHeight="false" outlineLevel="0" collapsed="false">
      <c r="A2280" s="22" t="s">
        <v>6233</v>
      </c>
      <c r="B2280" s="22" t="s">
        <v>6234</v>
      </c>
      <c r="C2280" s="22" t="s">
        <v>180</v>
      </c>
      <c r="D2280" s="22" t="s">
        <v>58</v>
      </c>
      <c r="E2280" s="22" t="n">
        <v>20467.5</v>
      </c>
      <c r="F2280" s="22" t="n">
        <f aca="false">D2280-C2280</f>
        <v>3</v>
      </c>
      <c r="G2280" s="22" t="n">
        <v>5743.5</v>
      </c>
      <c r="H2280" s="22" t="n">
        <f aca="false">G2280*F2280</f>
        <v>17230.5</v>
      </c>
      <c r="I2280" s="13" t="s">
        <v>6235</v>
      </c>
      <c r="J2280" s="14" t="n">
        <v>17230.2</v>
      </c>
      <c r="K2280" s="1" t="n">
        <f aca="false">H2280-J2280</f>
        <v>0.299999999999272</v>
      </c>
      <c r="L2280" s="0"/>
    </row>
    <row r="2281" customFormat="false" ht="30.8" hidden="false" customHeight="false" outlineLevel="0" collapsed="false">
      <c r="A2281" s="1" t="s">
        <v>6236</v>
      </c>
      <c r="B2281" s="1" t="s">
        <v>6237</v>
      </c>
      <c r="C2281" s="1" t="s">
        <v>39</v>
      </c>
      <c r="D2281" s="1" t="s">
        <v>13</v>
      </c>
      <c r="E2281" s="1" t="n">
        <v>6822.5</v>
      </c>
      <c r="F2281" s="1" t="n">
        <f aca="false">D2281-C2281</f>
        <v>1</v>
      </c>
      <c r="G2281" s="22" t="n">
        <v>5743.5</v>
      </c>
      <c r="H2281" s="1" t="n">
        <f aca="false">G2281*F2281</f>
        <v>5743.5</v>
      </c>
      <c r="I2281" s="13" t="s">
        <v>6238</v>
      </c>
      <c r="J2281" s="14" t="n">
        <v>5743.4</v>
      </c>
      <c r="K2281" s="1" t="n">
        <f aca="false">H2281-J2281</f>
        <v>0.100000000000364</v>
      </c>
      <c r="L2281" s="0"/>
    </row>
    <row r="2282" s="12" customFormat="true" ht="29.85" hidden="false" customHeight="false" outlineLevel="0" collapsed="false">
      <c r="A2282" s="19" t="s">
        <v>6239</v>
      </c>
      <c r="B2282" s="11" t="s">
        <v>6237</v>
      </c>
      <c r="C2282" s="11" t="s">
        <v>13</v>
      </c>
      <c r="D2282" s="11" t="s">
        <v>86</v>
      </c>
      <c r="E2282" s="11" t="n">
        <v>13645</v>
      </c>
      <c r="F2282" s="11" t="n">
        <f aca="false">D2282-C2282</f>
        <v>1</v>
      </c>
      <c r="G2282" s="8" t="n">
        <f aca="false">5743.5*2</f>
        <v>11487</v>
      </c>
      <c r="H2282" s="11" t="n">
        <f aca="false">G2282*F2282</f>
        <v>11487</v>
      </c>
      <c r="I2282" s="9" t="s">
        <v>6240</v>
      </c>
      <c r="J2282" s="10" t="n">
        <v>5743.4</v>
      </c>
      <c r="K2282" s="11" t="n">
        <f aca="false">H2282-J2282-J2283</f>
        <v>0.200000000000728</v>
      </c>
      <c r="L2282" s="11"/>
    </row>
    <row r="2283" s="12" customFormat="true" ht="29.85" hidden="false" customHeight="false" outlineLevel="0" collapsed="false">
      <c r="A2283" s="19"/>
      <c r="B2283" s="11"/>
      <c r="C2283" s="11"/>
      <c r="D2283" s="11"/>
      <c r="E2283" s="11"/>
      <c r="F2283" s="11"/>
      <c r="G2283" s="8"/>
      <c r="H2283" s="11"/>
      <c r="I2283" s="9" t="s">
        <v>6241</v>
      </c>
      <c r="J2283" s="10" t="n">
        <v>5743.4</v>
      </c>
      <c r="K2283" s="11" t="n">
        <v>0</v>
      </c>
      <c r="L2283" s="11"/>
    </row>
    <row r="2284" customFormat="false" ht="30.8" hidden="false" customHeight="false" outlineLevel="0" collapsed="false">
      <c r="A2284" s="1" t="s">
        <v>6242</v>
      </c>
      <c r="B2284" s="1" t="s">
        <v>6243</v>
      </c>
      <c r="C2284" s="1" t="s">
        <v>34</v>
      </c>
      <c r="D2284" s="1" t="s">
        <v>93</v>
      </c>
      <c r="E2284" s="1" t="n">
        <v>16777.5</v>
      </c>
      <c r="F2284" s="1" t="n">
        <f aca="false">D2284-C2284</f>
        <v>3</v>
      </c>
      <c r="G2284" s="22" t="n">
        <v>3853.5</v>
      </c>
      <c r="H2284" s="1" t="n">
        <f aca="false">G2284*F2284</f>
        <v>11560.5</v>
      </c>
      <c r="I2284" s="13" t="s">
        <v>6244</v>
      </c>
      <c r="J2284" s="14" t="n">
        <v>11560.5</v>
      </c>
      <c r="K2284" s="1" t="n">
        <f aca="false">H2284-J2284</f>
        <v>0</v>
      </c>
      <c r="L2284" s="0"/>
    </row>
    <row r="2285" customFormat="false" ht="30.8" hidden="false" customHeight="false" outlineLevel="0" collapsed="false">
      <c r="A2285" s="1" t="s">
        <v>6245</v>
      </c>
      <c r="B2285" s="1" t="s">
        <v>6246</v>
      </c>
      <c r="C2285" s="1" t="s">
        <v>35</v>
      </c>
      <c r="D2285" s="1" t="s">
        <v>180</v>
      </c>
      <c r="E2285" s="1" t="n">
        <v>66762.5</v>
      </c>
      <c r="F2285" s="1" t="n">
        <f aca="false">D2285-C2285</f>
        <v>10</v>
      </c>
      <c r="G2285" s="22" t="n">
        <v>3853.5</v>
      </c>
      <c r="H2285" s="1" t="n">
        <f aca="false">G2285*F2285</f>
        <v>38535</v>
      </c>
      <c r="I2285" s="13" t="s">
        <v>6247</v>
      </c>
      <c r="J2285" s="14" t="n">
        <v>38535</v>
      </c>
      <c r="K2285" s="1" t="n">
        <f aca="false">H2285-J2285</f>
        <v>0</v>
      </c>
      <c r="L2285" s="0"/>
    </row>
    <row r="2286" customFormat="false" ht="15.9" hidden="false" customHeight="false" outlineLevel="0" collapsed="false">
      <c r="A2286" s="1" t="s">
        <v>6248</v>
      </c>
      <c r="B2286" s="1" t="s">
        <v>6249</v>
      </c>
      <c r="C2286" s="1" t="s">
        <v>58</v>
      </c>
      <c r="D2286" s="1" t="s">
        <v>59</v>
      </c>
      <c r="E2286" s="1" t="n">
        <v>9865</v>
      </c>
      <c r="F2286" s="1" t="n">
        <f aca="false">D2286-C2286</f>
        <v>2</v>
      </c>
      <c r="G2286" s="22" t="n">
        <v>3853.5</v>
      </c>
      <c r="H2286" s="1" t="n">
        <f aca="false">G2286*F2286</f>
        <v>7707</v>
      </c>
      <c r="I2286" s="13" t="s">
        <v>6250</v>
      </c>
      <c r="J2286" s="14" t="n">
        <v>7707</v>
      </c>
      <c r="K2286" s="1" t="n">
        <f aca="false">H2286-J2286</f>
        <v>0</v>
      </c>
      <c r="L2286" s="0"/>
    </row>
    <row r="2287" s="18" customFormat="true" ht="29.85" hidden="false" customHeight="false" outlineLevel="0" collapsed="false">
      <c r="A2287" s="64" t="s">
        <v>6251</v>
      </c>
      <c r="B2287" s="15" t="s">
        <v>6252</v>
      </c>
      <c r="C2287" s="15" t="s">
        <v>82</v>
      </c>
      <c r="D2287" s="15" t="s">
        <v>119</v>
      </c>
      <c r="E2287" s="15" t="n">
        <v>33375</v>
      </c>
      <c r="F2287" s="15" t="n">
        <f aca="false">D2287-C2287</f>
        <v>2</v>
      </c>
      <c r="G2287" s="15" t="n">
        <v>5743.5</v>
      </c>
      <c r="H2287" s="15" t="n">
        <v>11486.8</v>
      </c>
      <c r="I2287" s="16" t="s">
        <v>6253</v>
      </c>
      <c r="J2287" s="17" t="n">
        <v>11486.8</v>
      </c>
      <c r="K2287" s="15" t="n">
        <f aca="false">H2287+H2288-J2287-J2288-J2289</f>
        <v>0</v>
      </c>
      <c r="L2287" s="15"/>
    </row>
    <row r="2288" s="18" customFormat="true" ht="29.85" hidden="false" customHeight="false" outlineLevel="0" collapsed="false">
      <c r="A2288" s="64"/>
      <c r="B2288" s="15"/>
      <c r="C2288" s="15"/>
      <c r="D2288" s="15"/>
      <c r="E2288" s="15"/>
      <c r="F2288" s="15" t="n">
        <v>2</v>
      </c>
      <c r="G2288" s="15" t="n">
        <f aca="false">3853.5*2</f>
        <v>7707</v>
      </c>
      <c r="H2288" s="15" t="n">
        <f aca="false">G2288*F2288</f>
        <v>15414</v>
      </c>
      <c r="I2288" s="16" t="s">
        <v>6254</v>
      </c>
      <c r="J2288" s="17" t="n">
        <v>7707</v>
      </c>
      <c r="K2288" s="15" t="n">
        <v>0</v>
      </c>
      <c r="L2288" s="15"/>
    </row>
    <row r="2289" s="18" customFormat="true" ht="29.85" hidden="false" customHeight="false" outlineLevel="0" collapsed="false">
      <c r="A2289" s="64"/>
      <c r="B2289" s="15"/>
      <c r="C2289" s="15"/>
      <c r="D2289" s="15"/>
      <c r="E2289" s="15"/>
      <c r="F2289" s="15"/>
      <c r="G2289" s="15"/>
      <c r="H2289" s="15"/>
      <c r="I2289" s="16" t="s">
        <v>6255</v>
      </c>
      <c r="J2289" s="17" t="n">
        <v>7707</v>
      </c>
      <c r="K2289" s="15" t="n">
        <v>0</v>
      </c>
      <c r="L2289" s="15"/>
    </row>
    <row r="2290" customFormat="false" ht="15.9" hidden="false" customHeight="false" outlineLevel="0" collapsed="false">
      <c r="A2290" s="1" t="s">
        <v>6256</v>
      </c>
      <c r="B2290" s="1" t="s">
        <v>6257</v>
      </c>
      <c r="C2290" s="1" t="s">
        <v>58</v>
      </c>
      <c r="D2290" s="1" t="s">
        <v>59</v>
      </c>
      <c r="E2290" s="1" t="n">
        <v>12215</v>
      </c>
      <c r="F2290" s="1" t="n">
        <f aca="false">D2290-C2290</f>
        <v>2</v>
      </c>
      <c r="G2290" s="22" t="n">
        <v>3853.5</v>
      </c>
      <c r="H2290" s="1" t="n">
        <f aca="false">G2290*F2290</f>
        <v>7707</v>
      </c>
      <c r="I2290" s="13" t="s">
        <v>6258</v>
      </c>
      <c r="J2290" s="14" t="n">
        <v>7707</v>
      </c>
      <c r="K2290" s="1" t="n">
        <f aca="false">H2290-J2290</f>
        <v>0</v>
      </c>
      <c r="L2290" s="0"/>
    </row>
    <row r="2291" customFormat="false" ht="30.8" hidden="false" customHeight="false" outlineLevel="0" collapsed="false">
      <c r="A2291" s="1" t="s">
        <v>6259</v>
      </c>
      <c r="B2291" s="1" t="s">
        <v>6260</v>
      </c>
      <c r="C2291" s="1" t="s">
        <v>14</v>
      </c>
      <c r="D2291" s="1" t="s">
        <v>146</v>
      </c>
      <c r="E2291" s="1" t="n">
        <v>14797.5</v>
      </c>
      <c r="F2291" s="1" t="n">
        <f aca="false">D2291-C2291</f>
        <v>3</v>
      </c>
      <c r="G2291" s="22" t="n">
        <v>3853.5</v>
      </c>
      <c r="H2291" s="1" t="n">
        <f aca="false">G2291*F2291</f>
        <v>11560.5</v>
      </c>
      <c r="I2291" s="13" t="s">
        <v>6261</v>
      </c>
      <c r="J2291" s="14" t="n">
        <v>11560.5</v>
      </c>
      <c r="K2291" s="1" t="n">
        <f aca="false">H2291-J2291</f>
        <v>0</v>
      </c>
      <c r="L2291" s="0"/>
    </row>
    <row r="2292" customFormat="false" ht="30.8" hidden="false" customHeight="false" outlineLevel="0" collapsed="false">
      <c r="A2292" s="1" t="s">
        <v>6262</v>
      </c>
      <c r="B2292" s="1" t="s">
        <v>6263</v>
      </c>
      <c r="C2292" s="1" t="s">
        <v>180</v>
      </c>
      <c r="D2292" s="1" t="s">
        <v>150</v>
      </c>
      <c r="E2292" s="1" t="n">
        <v>12215</v>
      </c>
      <c r="F2292" s="1" t="n">
        <f aca="false">D2292-C2292</f>
        <v>2</v>
      </c>
      <c r="G2292" s="22" t="n">
        <v>3853.5</v>
      </c>
      <c r="H2292" s="1" t="n">
        <f aca="false">G2292*F2292</f>
        <v>7707</v>
      </c>
      <c r="I2292" s="13" t="s">
        <v>6264</v>
      </c>
      <c r="J2292" s="14" t="n">
        <v>7707</v>
      </c>
      <c r="K2292" s="1" t="n">
        <f aca="false">H2292-J2292</f>
        <v>0</v>
      </c>
      <c r="L2292" s="0"/>
    </row>
    <row r="2293" s="18" customFormat="true" ht="29.85" hidden="false" customHeight="false" outlineLevel="0" collapsed="false">
      <c r="A2293" s="15" t="s">
        <v>6265</v>
      </c>
      <c r="B2293" s="15" t="s">
        <v>6266</v>
      </c>
      <c r="C2293" s="15" t="s">
        <v>47</v>
      </c>
      <c r="D2293" s="15" t="s">
        <v>34</v>
      </c>
      <c r="E2293" s="15" t="n">
        <v>37730</v>
      </c>
      <c r="F2293" s="15" t="n">
        <f aca="false">D2293-C2293</f>
        <v>7</v>
      </c>
      <c r="G2293" s="15" t="n">
        <v>3853.5</v>
      </c>
      <c r="H2293" s="15" t="n">
        <f aca="false">G2293*F2293</f>
        <v>26974.5</v>
      </c>
      <c r="I2293" s="16" t="s">
        <v>6267</v>
      </c>
      <c r="J2293" s="17" t="n">
        <v>26974.5</v>
      </c>
      <c r="K2293" s="15" t="n">
        <f aca="false">H2293-J2293</f>
        <v>0</v>
      </c>
    </row>
    <row r="2294" s="76" customFormat="true" ht="30.8" hidden="false" customHeight="false" outlineLevel="0" collapsed="false">
      <c r="A2294" s="72" t="s">
        <v>6268</v>
      </c>
      <c r="B2294" s="72" t="s">
        <v>6269</v>
      </c>
      <c r="C2294" s="72" t="s">
        <v>14</v>
      </c>
      <c r="D2294" s="72" t="s">
        <v>20</v>
      </c>
      <c r="E2294" s="72" t="n">
        <v>5772.5</v>
      </c>
      <c r="F2294" s="72" t="n">
        <f aca="false">D2294-C2294</f>
        <v>1</v>
      </c>
      <c r="G2294" s="72" t="n">
        <v>4693.5</v>
      </c>
      <c r="H2294" s="72" t="n">
        <f aca="false">G2294*F2294</f>
        <v>4693.5</v>
      </c>
      <c r="I2294" s="73" t="s">
        <v>6270</v>
      </c>
      <c r="J2294" s="74" t="n">
        <v>4693.5</v>
      </c>
      <c r="K2294" s="1" t="n">
        <f aca="false">H2294-J2294</f>
        <v>0</v>
      </c>
      <c r="L2294" s="72"/>
      <c r="AMI2294" s="0"/>
      <c r="AMJ2294" s="0"/>
    </row>
    <row r="2295" customFormat="false" ht="30.8" hidden="false" customHeight="false" outlineLevel="0" collapsed="false">
      <c r="A2295" s="1" t="s">
        <v>6271</v>
      </c>
      <c r="B2295" s="1" t="s">
        <v>6272</v>
      </c>
      <c r="C2295" s="1" t="s">
        <v>39</v>
      </c>
      <c r="D2295" s="1" t="s">
        <v>86</v>
      </c>
      <c r="E2295" s="1" t="n">
        <v>9865</v>
      </c>
      <c r="F2295" s="1" t="n">
        <f aca="false">D2295-C2295</f>
        <v>2</v>
      </c>
      <c r="G2295" s="22" t="n">
        <v>3853.5</v>
      </c>
      <c r="H2295" s="1" t="n">
        <f aca="false">G2295*F2295</f>
        <v>7707</v>
      </c>
      <c r="I2295" s="13" t="s">
        <v>6273</v>
      </c>
      <c r="J2295" s="14" t="n">
        <v>7707</v>
      </c>
      <c r="K2295" s="1" t="n">
        <f aca="false">H2295-J2295</f>
        <v>0</v>
      </c>
      <c r="L2295" s="0"/>
    </row>
    <row r="2296" customFormat="false" ht="30.8" hidden="false" customHeight="false" outlineLevel="0" collapsed="false">
      <c r="A2296" s="1" t="s">
        <v>6274</v>
      </c>
      <c r="B2296" s="1" t="s">
        <v>6275</v>
      </c>
      <c r="C2296" s="1" t="s">
        <v>24</v>
      </c>
      <c r="D2296" s="1" t="s">
        <v>75</v>
      </c>
      <c r="E2296" s="1" t="n">
        <v>4932.5</v>
      </c>
      <c r="F2296" s="1" t="n">
        <f aca="false">D2296-C2296</f>
        <v>1</v>
      </c>
      <c r="G2296" s="22" t="n">
        <v>3853.5</v>
      </c>
      <c r="H2296" s="1" t="n">
        <f aca="false">G2296*F2296</f>
        <v>3853.5</v>
      </c>
      <c r="I2296" s="13" t="s">
        <v>6276</v>
      </c>
      <c r="J2296" s="14" t="n">
        <v>3853.5</v>
      </c>
      <c r="K2296" s="1" t="n">
        <f aca="false">H2296-J2296</f>
        <v>0</v>
      </c>
      <c r="L2296" s="0"/>
    </row>
    <row r="2297" customFormat="false" ht="30.8" hidden="false" customHeight="false" outlineLevel="0" collapsed="false">
      <c r="A2297" s="1" t="s">
        <v>6277</v>
      </c>
      <c r="B2297" s="1" t="s">
        <v>6278</v>
      </c>
      <c r="C2297" s="1" t="s">
        <v>20</v>
      </c>
      <c r="D2297" s="1" t="s">
        <v>58</v>
      </c>
      <c r="E2297" s="1" t="n">
        <v>24430</v>
      </c>
      <c r="F2297" s="1" t="n">
        <f aca="false">D2297-C2297</f>
        <v>4</v>
      </c>
      <c r="G2297" s="22" t="n">
        <v>3853.5</v>
      </c>
      <c r="H2297" s="1" t="n">
        <f aca="false">G2297*F2297</f>
        <v>15414</v>
      </c>
      <c r="I2297" s="13" t="s">
        <v>6279</v>
      </c>
      <c r="J2297" s="14" t="n">
        <v>15414</v>
      </c>
      <c r="K2297" s="1" t="n">
        <f aca="false">H2297-J2297</f>
        <v>0</v>
      </c>
      <c r="L2297" s="0"/>
    </row>
    <row r="2298" customFormat="false" ht="15.9" hidden="false" customHeight="false" outlineLevel="0" collapsed="false">
      <c r="A2298" s="1" t="s">
        <v>6280</v>
      </c>
      <c r="B2298" s="1" t="s">
        <v>6281</v>
      </c>
      <c r="C2298" s="1" t="s">
        <v>29</v>
      </c>
      <c r="D2298" s="1" t="s">
        <v>75</v>
      </c>
      <c r="E2298" s="1" t="n">
        <v>24430</v>
      </c>
      <c r="F2298" s="1" t="n">
        <f aca="false">D2298-C2298</f>
        <v>4</v>
      </c>
      <c r="G2298" s="22" t="n">
        <v>3853.5</v>
      </c>
      <c r="H2298" s="1" t="n">
        <f aca="false">G2298*F2298</f>
        <v>15414</v>
      </c>
      <c r="I2298" s="13" t="s">
        <v>6282</v>
      </c>
      <c r="J2298" s="14" t="n">
        <v>15414</v>
      </c>
      <c r="K2298" s="1" t="n">
        <f aca="false">H2298-J2298</f>
        <v>0</v>
      </c>
      <c r="L2298" s="0"/>
    </row>
    <row r="2299" customFormat="false" ht="15.9" hidden="false" customHeight="false" outlineLevel="0" collapsed="false">
      <c r="A2299" s="1" t="s">
        <v>6283</v>
      </c>
      <c r="B2299" s="1" t="s">
        <v>6284</v>
      </c>
      <c r="C2299" s="1" t="s">
        <v>142</v>
      </c>
      <c r="D2299" s="1" t="s">
        <v>75</v>
      </c>
      <c r="E2299" s="1" t="n">
        <v>30537.5</v>
      </c>
      <c r="F2299" s="1" t="n">
        <f aca="false">D2299-C2299</f>
        <v>5</v>
      </c>
      <c r="G2299" s="22" t="n">
        <v>3853.5</v>
      </c>
      <c r="H2299" s="1" t="n">
        <f aca="false">G2299*F2299</f>
        <v>19267.5</v>
      </c>
      <c r="I2299" s="13" t="s">
        <v>6285</v>
      </c>
      <c r="J2299" s="14" t="n">
        <v>19267.5</v>
      </c>
      <c r="K2299" s="1" t="n">
        <f aca="false">H2299-J2299</f>
        <v>0</v>
      </c>
      <c r="L2299" s="0"/>
    </row>
    <row r="2300" customFormat="false" ht="30.8" hidden="false" customHeight="false" outlineLevel="0" collapsed="false">
      <c r="A2300" s="1" t="s">
        <v>6286</v>
      </c>
      <c r="B2300" s="1" t="s">
        <v>6287</v>
      </c>
      <c r="C2300" s="1" t="s">
        <v>29</v>
      </c>
      <c r="D2300" s="1" t="s">
        <v>75</v>
      </c>
      <c r="E2300" s="1" t="n">
        <v>27615</v>
      </c>
      <c r="F2300" s="1" t="n">
        <f aca="false">D2300-C2300</f>
        <v>4</v>
      </c>
      <c r="G2300" s="22" t="n">
        <v>3853.5</v>
      </c>
      <c r="H2300" s="1" t="n">
        <f aca="false">G2300*F2300</f>
        <v>15414</v>
      </c>
      <c r="I2300" s="13" t="s">
        <v>6288</v>
      </c>
      <c r="J2300" s="14" t="n">
        <v>15414</v>
      </c>
      <c r="K2300" s="1" t="n">
        <f aca="false">H2300-J2300</f>
        <v>0</v>
      </c>
      <c r="L2300" s="0"/>
    </row>
    <row r="2301" customFormat="false" ht="30.8" hidden="false" customHeight="false" outlineLevel="0" collapsed="false">
      <c r="A2301" s="1" t="s">
        <v>6289</v>
      </c>
      <c r="B2301" s="1" t="s">
        <v>6290</v>
      </c>
      <c r="C2301" s="1" t="s">
        <v>75</v>
      </c>
      <c r="D2301" s="1" t="s">
        <v>19</v>
      </c>
      <c r="E2301" s="1" t="n">
        <v>11185</v>
      </c>
      <c r="F2301" s="1" t="n">
        <f aca="false">D2301-C2301</f>
        <v>2</v>
      </c>
      <c r="G2301" s="22" t="n">
        <v>3853.5</v>
      </c>
      <c r="H2301" s="1" t="n">
        <f aca="false">G2301*F2301</f>
        <v>7707</v>
      </c>
      <c r="I2301" s="13" t="s">
        <v>6291</v>
      </c>
      <c r="J2301" s="14" t="n">
        <v>7707</v>
      </c>
      <c r="K2301" s="1" t="n">
        <f aca="false">H2301-J2301</f>
        <v>0</v>
      </c>
      <c r="L2301" s="0"/>
    </row>
    <row r="2302" customFormat="false" ht="30.8" hidden="false" customHeight="false" outlineLevel="0" collapsed="false">
      <c r="A2302" s="1" t="s">
        <v>6292</v>
      </c>
      <c r="B2302" s="1" t="s">
        <v>6293</v>
      </c>
      <c r="C2302" s="1" t="s">
        <v>86</v>
      </c>
      <c r="D2302" s="1" t="s">
        <v>20</v>
      </c>
      <c r="E2302" s="1" t="n">
        <v>43470</v>
      </c>
      <c r="F2302" s="1" t="n">
        <f aca="false">D2302-C2302</f>
        <v>6</v>
      </c>
      <c r="G2302" s="22" t="n">
        <v>3853.5</v>
      </c>
      <c r="H2302" s="1" t="n">
        <f aca="false">G2302*F2302</f>
        <v>23121</v>
      </c>
      <c r="I2302" s="13" t="s">
        <v>6294</v>
      </c>
      <c r="J2302" s="14" t="n">
        <v>23121</v>
      </c>
      <c r="K2302" s="1" t="n">
        <f aca="false">H2302-J2302</f>
        <v>0</v>
      </c>
      <c r="L2302" s="0"/>
    </row>
    <row r="2303" customFormat="false" ht="30.8" hidden="false" customHeight="false" outlineLevel="0" collapsed="false">
      <c r="A2303" s="1" t="s">
        <v>6295</v>
      </c>
      <c r="B2303" s="1" t="s">
        <v>6296</v>
      </c>
      <c r="C2303" s="1" t="s">
        <v>29</v>
      </c>
      <c r="D2303" s="1" t="s">
        <v>75</v>
      </c>
      <c r="E2303" s="1" t="n">
        <v>19730</v>
      </c>
      <c r="F2303" s="1" t="n">
        <f aca="false">D2303-C2303</f>
        <v>4</v>
      </c>
      <c r="G2303" s="22" t="n">
        <v>3853.5</v>
      </c>
      <c r="H2303" s="1" t="n">
        <f aca="false">G2303*F2303</f>
        <v>15414</v>
      </c>
      <c r="I2303" s="13" t="s">
        <v>6297</v>
      </c>
      <c r="J2303" s="14" t="n">
        <v>15414</v>
      </c>
      <c r="K2303" s="1" t="n">
        <f aca="false">H2303-J2303</f>
        <v>0</v>
      </c>
      <c r="L2303" s="0"/>
    </row>
    <row r="2304" customFormat="false" ht="15.9" hidden="false" customHeight="false" outlineLevel="0" collapsed="false">
      <c r="A2304" s="1" t="s">
        <v>6298</v>
      </c>
      <c r="B2304" s="1" t="s">
        <v>6299</v>
      </c>
      <c r="C2304" s="1" t="s">
        <v>133</v>
      </c>
      <c r="D2304" s="1" t="s">
        <v>51</v>
      </c>
      <c r="E2304" s="1" t="n">
        <v>9865</v>
      </c>
      <c r="F2304" s="1" t="n">
        <f aca="false">D2304-C2304</f>
        <v>2</v>
      </c>
      <c r="G2304" s="22" t="n">
        <v>3853.5</v>
      </c>
      <c r="H2304" s="1" t="n">
        <f aca="false">G2304*F2304</f>
        <v>7707</v>
      </c>
      <c r="I2304" s="13" t="s">
        <v>6300</v>
      </c>
      <c r="J2304" s="14" t="n">
        <v>7707</v>
      </c>
      <c r="K2304" s="1" t="n">
        <f aca="false">H2304-J2304</f>
        <v>0</v>
      </c>
      <c r="L2304" s="0"/>
    </row>
    <row r="2305" customFormat="false" ht="30.8" hidden="false" customHeight="false" outlineLevel="0" collapsed="false">
      <c r="A2305" s="1" t="s">
        <v>6301</v>
      </c>
      <c r="B2305" s="1" t="s">
        <v>6302</v>
      </c>
      <c r="C2305" s="1" t="s">
        <v>13</v>
      </c>
      <c r="D2305" s="1" t="s">
        <v>51</v>
      </c>
      <c r="E2305" s="1" t="n">
        <v>24430</v>
      </c>
      <c r="F2305" s="1" t="n">
        <f aca="false">D2305-C2305</f>
        <v>4</v>
      </c>
      <c r="G2305" s="22" t="n">
        <v>3853.5</v>
      </c>
      <c r="H2305" s="1" t="n">
        <f aca="false">G2305*F2305</f>
        <v>15414</v>
      </c>
      <c r="I2305" s="13" t="s">
        <v>6303</v>
      </c>
      <c r="J2305" s="14" t="n">
        <v>15414</v>
      </c>
      <c r="K2305" s="1" t="n">
        <f aca="false">H2305-J2305</f>
        <v>0</v>
      </c>
      <c r="L2305" s="0"/>
    </row>
    <row r="2306" customFormat="false" ht="30.8" hidden="false" customHeight="false" outlineLevel="0" collapsed="false">
      <c r="A2306" s="1" t="s">
        <v>6304</v>
      </c>
      <c r="B2306" s="1" t="s">
        <v>6305</v>
      </c>
      <c r="C2306" s="1" t="s">
        <v>47</v>
      </c>
      <c r="D2306" s="1" t="s">
        <v>34</v>
      </c>
      <c r="E2306" s="1" t="n">
        <v>34527.5</v>
      </c>
      <c r="F2306" s="1" t="n">
        <f aca="false">D2306-C2306</f>
        <v>7</v>
      </c>
      <c r="G2306" s="22" t="n">
        <v>3853.5</v>
      </c>
      <c r="H2306" s="1" t="n">
        <f aca="false">G2306*F2306</f>
        <v>26974.5</v>
      </c>
      <c r="I2306" s="13" t="s">
        <v>6306</v>
      </c>
      <c r="J2306" s="14" t="n">
        <v>26974.5</v>
      </c>
      <c r="K2306" s="1" t="n">
        <f aca="false">H2306-J2306</f>
        <v>0</v>
      </c>
      <c r="L2306" s="0"/>
    </row>
    <row r="2307" customFormat="false" ht="44.75" hidden="false" customHeight="false" outlineLevel="0" collapsed="false">
      <c r="A2307" s="1" t="s">
        <v>6307</v>
      </c>
      <c r="B2307" s="1" t="s">
        <v>6308</v>
      </c>
      <c r="C2307" s="1" t="s">
        <v>29</v>
      </c>
      <c r="D2307" s="1" t="s">
        <v>24</v>
      </c>
      <c r="E2307" s="1" t="n">
        <v>15952.5</v>
      </c>
      <c r="F2307" s="1" t="n">
        <f aca="false">D2307-C2307</f>
        <v>3</v>
      </c>
      <c r="G2307" s="22" t="n">
        <v>3853.5</v>
      </c>
      <c r="H2307" s="1" t="n">
        <f aca="false">G2307*F2307</f>
        <v>11560.5</v>
      </c>
      <c r="I2307" s="13" t="s">
        <v>6309</v>
      </c>
      <c r="J2307" s="14" t="n">
        <v>11560.5</v>
      </c>
      <c r="K2307" s="1" t="n">
        <f aca="false">H2307-J2307</f>
        <v>0</v>
      </c>
      <c r="L2307" s="0"/>
    </row>
    <row r="2308" customFormat="false" ht="30.8" hidden="false" customHeight="false" outlineLevel="0" collapsed="false">
      <c r="A2308" s="1" t="s">
        <v>6310</v>
      </c>
      <c r="B2308" s="1" t="s">
        <v>6311</v>
      </c>
      <c r="C2308" s="1" t="s">
        <v>67</v>
      </c>
      <c r="D2308" s="1" t="s">
        <v>39</v>
      </c>
      <c r="E2308" s="1" t="n">
        <v>12315</v>
      </c>
      <c r="F2308" s="1" t="n">
        <f aca="false">D2308-C2308</f>
        <v>2</v>
      </c>
      <c r="G2308" s="22" t="n">
        <v>4693.5</v>
      </c>
      <c r="H2308" s="1" t="n">
        <f aca="false">G2308*F2308</f>
        <v>9387</v>
      </c>
      <c r="I2308" s="13" t="s">
        <v>6312</v>
      </c>
      <c r="J2308" s="14" t="n">
        <v>9387</v>
      </c>
      <c r="K2308" s="1" t="n">
        <f aca="false">H2308-J2308</f>
        <v>0</v>
      </c>
      <c r="L2308" s="0"/>
    </row>
    <row r="2309" customFormat="false" ht="30.8" hidden="false" customHeight="false" outlineLevel="0" collapsed="false">
      <c r="A2309" s="22" t="s">
        <v>6313</v>
      </c>
      <c r="B2309" s="22" t="s">
        <v>6314</v>
      </c>
      <c r="C2309" s="22" t="s">
        <v>133</v>
      </c>
      <c r="D2309" s="22" t="s">
        <v>51</v>
      </c>
      <c r="E2309" s="22" t="n">
        <v>12095</v>
      </c>
      <c r="F2309" s="22" t="n">
        <f aca="false">D2309-C2309</f>
        <v>2</v>
      </c>
      <c r="G2309" s="22" t="n">
        <v>4693.5</v>
      </c>
      <c r="H2309" s="22" t="n">
        <f aca="false">G2309*F2309</f>
        <v>9387</v>
      </c>
      <c r="I2309" s="13" t="s">
        <v>6315</v>
      </c>
      <c r="J2309" s="14" t="n">
        <v>9387</v>
      </c>
      <c r="K2309" s="1" t="n">
        <f aca="false">H2309-J2309</f>
        <v>0</v>
      </c>
      <c r="L2309" s="0"/>
    </row>
    <row r="2310" s="18" customFormat="true" ht="29.85" hidden="false" customHeight="false" outlineLevel="0" collapsed="false">
      <c r="A2310" s="15" t="s">
        <v>6316</v>
      </c>
      <c r="B2310" s="15" t="s">
        <v>6317</v>
      </c>
      <c r="C2310" s="15" t="s">
        <v>24</v>
      </c>
      <c r="D2310" s="15" t="s">
        <v>67</v>
      </c>
      <c r="E2310" s="15" t="n">
        <v>33250</v>
      </c>
      <c r="F2310" s="15" t="n">
        <f aca="false">D2310-C2310</f>
        <v>7</v>
      </c>
      <c r="G2310" s="15" t="n">
        <v>3670</v>
      </c>
      <c r="H2310" s="15" t="n">
        <f aca="false">G2310*F2310</f>
        <v>25690</v>
      </c>
      <c r="I2310" s="16" t="s">
        <v>6318</v>
      </c>
      <c r="J2310" s="17" t="n">
        <v>25690</v>
      </c>
      <c r="K2310" s="15" t="n">
        <f aca="false">H2310-J2310</f>
        <v>0</v>
      </c>
    </row>
    <row r="2311" customFormat="false" ht="30.8" hidden="false" customHeight="false" outlineLevel="0" collapsed="false">
      <c r="A2311" s="1" t="s">
        <v>6319</v>
      </c>
      <c r="B2311" s="1" t="s">
        <v>6320</v>
      </c>
      <c r="C2311" s="1" t="s">
        <v>207</v>
      </c>
      <c r="D2311" s="1" t="s">
        <v>14</v>
      </c>
      <c r="E2311" s="1" t="n">
        <v>18142.5</v>
      </c>
      <c r="F2311" s="1" t="n">
        <f aca="false">D2311-C2311</f>
        <v>3</v>
      </c>
      <c r="G2311" s="22" t="n">
        <v>4693.5</v>
      </c>
      <c r="H2311" s="1" t="n">
        <f aca="false">G2311*F2311</f>
        <v>14080.5</v>
      </c>
      <c r="I2311" s="13" t="s">
        <v>6321</v>
      </c>
      <c r="J2311" s="14" t="n">
        <v>14080.5</v>
      </c>
      <c r="K2311" s="1" t="n">
        <f aca="false">H2311-J2311</f>
        <v>0</v>
      </c>
      <c r="L2311" s="0"/>
    </row>
    <row r="2312" s="18" customFormat="true" ht="29.85" hidden="false" customHeight="false" outlineLevel="0" collapsed="false">
      <c r="A2312" s="15" t="s">
        <v>6322</v>
      </c>
      <c r="B2312" s="15" t="s">
        <v>6323</v>
      </c>
      <c r="C2312" s="15" t="s">
        <v>19</v>
      </c>
      <c r="D2312" s="15" t="s">
        <v>112</v>
      </c>
      <c r="E2312" s="15" t="n">
        <v>77925</v>
      </c>
      <c r="F2312" s="15" t="n">
        <f aca="false">D2312-C2312</f>
        <v>12</v>
      </c>
      <c r="G2312" s="15" t="n">
        <v>3670</v>
      </c>
      <c r="H2312" s="15" t="n">
        <f aca="false">G2312*F2312</f>
        <v>44040</v>
      </c>
      <c r="I2312" s="16" t="s">
        <v>6324</v>
      </c>
      <c r="J2312" s="17" t="n">
        <v>44040</v>
      </c>
      <c r="K2312" s="15" t="n">
        <f aca="false">H2312-J2312</f>
        <v>0</v>
      </c>
    </row>
    <row r="2313" customFormat="false" ht="30.8" hidden="false" customHeight="false" outlineLevel="0" collapsed="false">
      <c r="A2313" s="1" t="s">
        <v>6325</v>
      </c>
      <c r="B2313" s="1" t="s">
        <v>6326</v>
      </c>
      <c r="C2313" s="1" t="s">
        <v>207</v>
      </c>
      <c r="D2313" s="1" t="s">
        <v>112</v>
      </c>
      <c r="E2313" s="1" t="n">
        <v>9865</v>
      </c>
      <c r="F2313" s="1" t="n">
        <f aca="false">D2313-C2313</f>
        <v>2</v>
      </c>
      <c r="G2313" s="22" t="n">
        <v>3853.5</v>
      </c>
      <c r="H2313" s="1" t="n">
        <f aca="false">G2313*F2313</f>
        <v>7707</v>
      </c>
      <c r="I2313" s="13" t="s">
        <v>6327</v>
      </c>
      <c r="J2313" s="14" t="n">
        <v>7707</v>
      </c>
      <c r="K2313" s="1" t="n">
        <f aca="false">H2313-J2313</f>
        <v>0</v>
      </c>
      <c r="L2313" s="0"/>
    </row>
    <row r="2314" customFormat="false" ht="30.8" hidden="false" customHeight="false" outlineLevel="0" collapsed="false">
      <c r="A2314" s="1" t="s">
        <v>6328</v>
      </c>
      <c r="B2314" s="1" t="s">
        <v>6329</v>
      </c>
      <c r="C2314" s="1" t="s">
        <v>29</v>
      </c>
      <c r="D2314" s="1" t="s">
        <v>119</v>
      </c>
      <c r="E2314" s="1" t="n">
        <v>47857.5</v>
      </c>
      <c r="F2314" s="1" t="n">
        <f aca="false">D2314-C2314</f>
        <v>9</v>
      </c>
      <c r="G2314" s="22" t="n">
        <v>3853.5</v>
      </c>
      <c r="H2314" s="1" t="n">
        <f aca="false">G2314*F2314</f>
        <v>34681.5</v>
      </c>
      <c r="I2314" s="13" t="s">
        <v>6330</v>
      </c>
      <c r="J2314" s="14" t="n">
        <v>34681.5</v>
      </c>
      <c r="K2314" s="1" t="n">
        <f aca="false">H2314-J2314</f>
        <v>0</v>
      </c>
      <c r="L2314" s="0"/>
    </row>
    <row r="2315" customFormat="false" ht="30.8" hidden="false" customHeight="false" outlineLevel="0" collapsed="false">
      <c r="A2315" s="1" t="s">
        <v>6331</v>
      </c>
      <c r="B2315" s="1" t="s">
        <v>6332</v>
      </c>
      <c r="C2315" s="1" t="s">
        <v>207</v>
      </c>
      <c r="D2315" s="1" t="s">
        <v>112</v>
      </c>
      <c r="E2315" s="1" t="n">
        <v>16290</v>
      </c>
      <c r="F2315" s="1" t="n">
        <f aca="false">D2315-C2315</f>
        <v>2</v>
      </c>
      <c r="G2315" s="22" t="n">
        <v>3853.5</v>
      </c>
      <c r="H2315" s="1" t="n">
        <f aca="false">G2315*F2315</f>
        <v>7707</v>
      </c>
      <c r="I2315" s="13" t="s">
        <v>6333</v>
      </c>
      <c r="J2315" s="14" t="n">
        <v>7707</v>
      </c>
      <c r="K2315" s="1" t="n">
        <f aca="false">H2315-J2315</f>
        <v>0</v>
      </c>
      <c r="L2315" s="0"/>
    </row>
    <row r="2316" customFormat="false" ht="30.8" hidden="false" customHeight="false" outlineLevel="0" collapsed="false">
      <c r="A2316" s="1" t="s">
        <v>6334</v>
      </c>
      <c r="B2316" s="1" t="s">
        <v>6335</v>
      </c>
      <c r="C2316" s="1" t="s">
        <v>24</v>
      </c>
      <c r="D2316" s="1" t="s">
        <v>34</v>
      </c>
      <c r="E2316" s="1" t="n">
        <v>10635</v>
      </c>
      <c r="F2316" s="1" t="n">
        <f aca="false">D2316-C2316</f>
        <v>2</v>
      </c>
      <c r="G2316" s="22" t="n">
        <v>3853.5</v>
      </c>
      <c r="H2316" s="1" t="n">
        <f aca="false">G2316*F2316</f>
        <v>7707</v>
      </c>
      <c r="I2316" s="13" t="s">
        <v>6336</v>
      </c>
      <c r="J2316" s="14" t="n">
        <v>7707</v>
      </c>
      <c r="K2316" s="1" t="n">
        <f aca="false">H2316-J2316</f>
        <v>0</v>
      </c>
      <c r="L2316" s="0"/>
    </row>
    <row r="2317" customFormat="false" ht="15.9" hidden="false" customHeight="false" outlineLevel="0" collapsed="false">
      <c r="A2317" s="1" t="s">
        <v>6337</v>
      </c>
      <c r="B2317" s="1" t="s">
        <v>6338</v>
      </c>
      <c r="C2317" s="1" t="s">
        <v>74</v>
      </c>
      <c r="D2317" s="1" t="s">
        <v>34</v>
      </c>
      <c r="E2317" s="1" t="n">
        <v>15952.5</v>
      </c>
      <c r="F2317" s="1" t="n">
        <f aca="false">D2317-C2317</f>
        <v>3</v>
      </c>
      <c r="G2317" s="22" t="n">
        <v>3853.5</v>
      </c>
      <c r="H2317" s="1" t="n">
        <f aca="false">G2317*F2317</f>
        <v>11560.5</v>
      </c>
      <c r="I2317" s="13" t="s">
        <v>6339</v>
      </c>
      <c r="J2317" s="14" t="n">
        <v>11560.5</v>
      </c>
      <c r="K2317" s="1" t="n">
        <f aca="false">H2317-J2317</f>
        <v>0</v>
      </c>
      <c r="L2317" s="0"/>
    </row>
    <row r="2318" customFormat="false" ht="15.9" hidden="false" customHeight="false" outlineLevel="0" collapsed="false">
      <c r="A2318" s="1" t="s">
        <v>6340</v>
      </c>
      <c r="B2318" s="1" t="s">
        <v>6341</v>
      </c>
      <c r="C2318" s="1" t="s">
        <v>142</v>
      </c>
      <c r="D2318" s="1" t="s">
        <v>63</v>
      </c>
      <c r="E2318" s="1" t="n">
        <v>11545</v>
      </c>
      <c r="F2318" s="1" t="n">
        <f aca="false">D2318-C2318</f>
        <v>2</v>
      </c>
      <c r="G2318" s="22" t="n">
        <v>4693.5</v>
      </c>
      <c r="H2318" s="1" t="n">
        <f aca="false">G2318*F2318</f>
        <v>9387</v>
      </c>
      <c r="I2318" s="13" t="s">
        <v>6342</v>
      </c>
      <c r="J2318" s="14" t="n">
        <v>9387</v>
      </c>
      <c r="K2318" s="1" t="n">
        <f aca="false">H2318-J2318</f>
        <v>0</v>
      </c>
      <c r="L2318" s="0"/>
    </row>
    <row r="2319" customFormat="false" ht="15.9" hidden="false" customHeight="false" outlineLevel="0" collapsed="false">
      <c r="A2319" s="1" t="s">
        <v>6343</v>
      </c>
      <c r="B2319" s="1" t="s">
        <v>6344</v>
      </c>
      <c r="C2319" s="1" t="s">
        <v>142</v>
      </c>
      <c r="D2319" s="1" t="s">
        <v>63</v>
      </c>
      <c r="E2319" s="1" t="n">
        <v>9315</v>
      </c>
      <c r="F2319" s="1" t="n">
        <f aca="false">D2319-C2319</f>
        <v>2</v>
      </c>
      <c r="G2319" s="22" t="n">
        <v>3853.5</v>
      </c>
      <c r="H2319" s="1" t="n">
        <f aca="false">G2319*F2319</f>
        <v>7707</v>
      </c>
      <c r="I2319" s="13" t="s">
        <v>6345</v>
      </c>
      <c r="J2319" s="14" t="n">
        <v>7707</v>
      </c>
      <c r="K2319" s="1" t="n">
        <f aca="false">H2319-J2319</f>
        <v>0</v>
      </c>
      <c r="L2319" s="0"/>
    </row>
    <row r="2320" customFormat="false" ht="15.9" hidden="false" customHeight="false" outlineLevel="0" collapsed="false">
      <c r="A2320" s="1" t="s">
        <v>6346</v>
      </c>
      <c r="B2320" s="1" t="s">
        <v>6347</v>
      </c>
      <c r="C2320" s="1" t="s">
        <v>47</v>
      </c>
      <c r="D2320" s="1" t="s">
        <v>63</v>
      </c>
      <c r="E2320" s="1" t="n">
        <v>18322.5</v>
      </c>
      <c r="F2320" s="1" t="n">
        <f aca="false">D2320-C2320</f>
        <v>3</v>
      </c>
      <c r="G2320" s="22" t="n">
        <v>3853.5</v>
      </c>
      <c r="H2320" s="1" t="n">
        <f aca="false">G2320*F2320</f>
        <v>11560.5</v>
      </c>
      <c r="I2320" s="13" t="s">
        <v>6348</v>
      </c>
      <c r="J2320" s="14" t="n">
        <v>11560.5</v>
      </c>
      <c r="K2320" s="1" t="n">
        <f aca="false">H2320-J2320</f>
        <v>0</v>
      </c>
      <c r="L2320" s="0"/>
    </row>
    <row r="2321" customFormat="false" ht="30.8" hidden="false" customHeight="false" outlineLevel="0" collapsed="false">
      <c r="A2321" s="22" t="s">
        <v>6349</v>
      </c>
      <c r="B2321" s="22" t="s">
        <v>6350</v>
      </c>
      <c r="C2321" s="22" t="s">
        <v>63</v>
      </c>
      <c r="D2321" s="22" t="s">
        <v>34</v>
      </c>
      <c r="E2321" s="22" t="n">
        <v>19730</v>
      </c>
      <c r="F2321" s="22" t="n">
        <f aca="false">D2321-C2321</f>
        <v>4</v>
      </c>
      <c r="G2321" s="22" t="n">
        <v>3853.5</v>
      </c>
      <c r="H2321" s="22" t="n">
        <f aca="false">G2321*F2321</f>
        <v>15414</v>
      </c>
      <c r="I2321" s="13" t="s">
        <v>6351</v>
      </c>
      <c r="J2321" s="14" t="n">
        <v>15414</v>
      </c>
      <c r="K2321" s="1" t="n">
        <f aca="false">H2321-J2321</f>
        <v>0</v>
      </c>
      <c r="L2321" s="0"/>
    </row>
    <row r="2322" customFormat="false" ht="30.8" hidden="false" customHeight="false" outlineLevel="0" collapsed="false">
      <c r="A2322" s="1" t="s">
        <v>6352</v>
      </c>
      <c r="B2322" s="1" t="s">
        <v>6353</v>
      </c>
      <c r="C2322" s="1" t="s">
        <v>47</v>
      </c>
      <c r="D2322" s="1" t="s">
        <v>75</v>
      </c>
      <c r="E2322" s="1" t="n">
        <v>31245</v>
      </c>
      <c r="F2322" s="1" t="n">
        <f aca="false">D2322-C2322</f>
        <v>6</v>
      </c>
      <c r="G2322" s="22" t="n">
        <v>3853.5</v>
      </c>
      <c r="H2322" s="1" t="n">
        <f aca="false">G2322*F2322</f>
        <v>23121</v>
      </c>
      <c r="I2322" s="13" t="s">
        <v>6354</v>
      </c>
      <c r="J2322" s="14" t="n">
        <v>23121</v>
      </c>
      <c r="K2322" s="1" t="n">
        <f aca="false">H2322-J2322</f>
        <v>0</v>
      </c>
      <c r="L2322" s="0"/>
    </row>
    <row r="2323" customFormat="false" ht="30.8" hidden="false" customHeight="false" outlineLevel="0" collapsed="false">
      <c r="A2323" s="1" t="s">
        <v>6355</v>
      </c>
      <c r="B2323" s="1" t="s">
        <v>6356</v>
      </c>
      <c r="C2323" s="1" t="s">
        <v>51</v>
      </c>
      <c r="D2323" s="1" t="s">
        <v>14</v>
      </c>
      <c r="E2323" s="1" t="n">
        <v>12215</v>
      </c>
      <c r="F2323" s="1" t="n">
        <f aca="false">D2323-C2323</f>
        <v>2</v>
      </c>
      <c r="G2323" s="22" t="n">
        <v>3853.5</v>
      </c>
      <c r="H2323" s="1" t="n">
        <f aca="false">G2323*F2323</f>
        <v>7707</v>
      </c>
      <c r="I2323" s="13" t="s">
        <v>6357</v>
      </c>
      <c r="J2323" s="14" t="n">
        <v>7707</v>
      </c>
      <c r="K2323" s="1" t="n">
        <f aca="false">H2323-J2323</f>
        <v>0</v>
      </c>
      <c r="L2323" s="0"/>
    </row>
    <row r="2324" customFormat="false" ht="30.8" hidden="false" customHeight="false" outlineLevel="0" collapsed="false">
      <c r="A2324" s="1" t="s">
        <v>6358</v>
      </c>
      <c r="B2324" s="1" t="s">
        <v>6359</v>
      </c>
      <c r="C2324" s="1" t="s">
        <v>75</v>
      </c>
      <c r="D2324" s="1" t="s">
        <v>19</v>
      </c>
      <c r="E2324" s="1" t="n">
        <v>9865</v>
      </c>
      <c r="F2324" s="1" t="n">
        <f aca="false">D2324-C2324</f>
        <v>2</v>
      </c>
      <c r="G2324" s="22" t="n">
        <v>3853.5</v>
      </c>
      <c r="H2324" s="1" t="n">
        <f aca="false">G2324*F2324</f>
        <v>7707</v>
      </c>
      <c r="I2324" s="13" t="s">
        <v>6360</v>
      </c>
      <c r="J2324" s="14" t="n">
        <v>7707</v>
      </c>
      <c r="K2324" s="1" t="n">
        <f aca="false">H2324-J2324</f>
        <v>0</v>
      </c>
      <c r="L2324" s="0"/>
    </row>
    <row r="2325" customFormat="false" ht="30.8" hidden="false" customHeight="false" outlineLevel="0" collapsed="false">
      <c r="A2325" s="1" t="s">
        <v>6361</v>
      </c>
      <c r="B2325" s="1" t="s">
        <v>6362</v>
      </c>
      <c r="C2325" s="1" t="s">
        <v>86</v>
      </c>
      <c r="D2325" s="1" t="s">
        <v>133</v>
      </c>
      <c r="E2325" s="1" t="n">
        <v>4932.5</v>
      </c>
      <c r="F2325" s="1" t="n">
        <f aca="false">D2325-C2325</f>
        <v>1</v>
      </c>
      <c r="G2325" s="22" t="n">
        <v>3853.5</v>
      </c>
      <c r="H2325" s="1" t="n">
        <f aca="false">G2325*F2325</f>
        <v>3853.5</v>
      </c>
      <c r="I2325" s="13" t="s">
        <v>6363</v>
      </c>
      <c r="J2325" s="14" t="n">
        <v>3853.5</v>
      </c>
      <c r="K2325" s="1" t="n">
        <f aca="false">H2325-J2325</f>
        <v>0</v>
      </c>
      <c r="L2325" s="0"/>
    </row>
    <row r="2326" customFormat="false" ht="30.8" hidden="false" customHeight="false" outlineLevel="0" collapsed="false">
      <c r="A2326" s="1" t="s">
        <v>6364</v>
      </c>
      <c r="B2326" s="1" t="s">
        <v>6365</v>
      </c>
      <c r="C2326" s="1" t="s">
        <v>20</v>
      </c>
      <c r="D2326" s="1" t="s">
        <v>146</v>
      </c>
      <c r="E2326" s="1" t="n">
        <v>12215</v>
      </c>
      <c r="F2326" s="1" t="n">
        <f aca="false">D2326-C2326</f>
        <v>2</v>
      </c>
      <c r="G2326" s="22" t="n">
        <v>3853.5</v>
      </c>
      <c r="H2326" s="1" t="n">
        <f aca="false">G2326*F2326</f>
        <v>7707</v>
      </c>
      <c r="I2326" s="13" t="s">
        <v>6366</v>
      </c>
      <c r="J2326" s="14" t="n">
        <v>7707</v>
      </c>
      <c r="K2326" s="1" t="n">
        <f aca="false">H2326-J2326</f>
        <v>0</v>
      </c>
      <c r="L2326" s="0"/>
    </row>
    <row r="2327" customFormat="false" ht="30.8" hidden="false" customHeight="false" outlineLevel="0" collapsed="false">
      <c r="A2327" s="22" t="s">
        <v>6367</v>
      </c>
      <c r="B2327" s="22" t="s">
        <v>6368</v>
      </c>
      <c r="C2327" s="22" t="s">
        <v>39</v>
      </c>
      <c r="D2327" s="22" t="s">
        <v>86</v>
      </c>
      <c r="E2327" s="22" t="n">
        <v>9865</v>
      </c>
      <c r="F2327" s="22" t="n">
        <f aca="false">D2327-C2327</f>
        <v>2</v>
      </c>
      <c r="G2327" s="22" t="n">
        <v>3853.5</v>
      </c>
      <c r="H2327" s="22" t="n">
        <f aca="false">G2327*F2327</f>
        <v>7707</v>
      </c>
      <c r="I2327" s="13" t="s">
        <v>6369</v>
      </c>
      <c r="J2327" s="14" t="n">
        <v>7707</v>
      </c>
      <c r="K2327" s="1" t="n">
        <f aca="false">H2327-J2327</f>
        <v>0</v>
      </c>
      <c r="L2327" s="0"/>
    </row>
    <row r="2328" customFormat="false" ht="30.8" hidden="false" customHeight="false" outlineLevel="0" collapsed="false">
      <c r="A2328" s="22" t="s">
        <v>6370</v>
      </c>
      <c r="B2328" s="22" t="s">
        <v>6368</v>
      </c>
      <c r="C2328" s="22" t="s">
        <v>86</v>
      </c>
      <c r="D2328" s="22" t="s">
        <v>133</v>
      </c>
      <c r="E2328" s="22" t="n">
        <v>4932.5</v>
      </c>
      <c r="F2328" s="22" t="n">
        <f aca="false">D2328-C2328</f>
        <v>1</v>
      </c>
      <c r="G2328" s="22" t="n">
        <v>3853.5</v>
      </c>
      <c r="H2328" s="22" t="n">
        <f aca="false">G2328*F2328</f>
        <v>3853.5</v>
      </c>
      <c r="I2328" s="13" t="s">
        <v>6371</v>
      </c>
      <c r="J2328" s="14" t="n">
        <v>3853.5</v>
      </c>
      <c r="K2328" s="1" t="n">
        <f aca="false">H2328-J2328</f>
        <v>0</v>
      </c>
      <c r="L2328" s="0"/>
    </row>
    <row r="2329" customFormat="false" ht="30.8" hidden="false" customHeight="false" outlineLevel="0" collapsed="false">
      <c r="A2329" s="22" t="s">
        <v>6372</v>
      </c>
      <c r="B2329" s="22" t="s">
        <v>6368</v>
      </c>
      <c r="C2329" s="22" t="s">
        <v>133</v>
      </c>
      <c r="D2329" s="22" t="s">
        <v>51</v>
      </c>
      <c r="E2329" s="22" t="n">
        <v>9865</v>
      </c>
      <c r="F2329" s="22" t="n">
        <f aca="false">D2329-C2329</f>
        <v>2</v>
      </c>
      <c r="G2329" s="22" t="n">
        <v>3853.5</v>
      </c>
      <c r="H2329" s="22" t="n">
        <f aca="false">G2329*F2329</f>
        <v>7707</v>
      </c>
      <c r="I2329" s="13" t="s">
        <v>6373</v>
      </c>
      <c r="J2329" s="14" t="n">
        <v>7707</v>
      </c>
      <c r="K2329" s="1" t="n">
        <f aca="false">H2329-J2329</f>
        <v>0</v>
      </c>
      <c r="L2329" s="0"/>
    </row>
    <row r="2330" customFormat="false" ht="30.8" hidden="false" customHeight="false" outlineLevel="0" collapsed="false">
      <c r="A2330" s="22" t="s">
        <v>6374</v>
      </c>
      <c r="B2330" s="22" t="s">
        <v>6368</v>
      </c>
      <c r="C2330" s="22" t="s">
        <v>20</v>
      </c>
      <c r="D2330" s="22" t="s">
        <v>180</v>
      </c>
      <c r="E2330" s="22" t="n">
        <v>4932.5</v>
      </c>
      <c r="F2330" s="22" t="n">
        <f aca="false">D2330-C2330</f>
        <v>1</v>
      </c>
      <c r="G2330" s="22" t="n">
        <v>3853.5</v>
      </c>
      <c r="H2330" s="22" t="n">
        <f aca="false">G2330*F2330</f>
        <v>3853.5</v>
      </c>
      <c r="I2330" s="13" t="s">
        <v>6375</v>
      </c>
      <c r="J2330" s="14" t="n">
        <v>3853.5</v>
      </c>
      <c r="K2330" s="1" t="n">
        <f aca="false">H2330-J2330</f>
        <v>0</v>
      </c>
      <c r="L2330" s="0"/>
    </row>
    <row r="2331" customFormat="false" ht="30.8" hidden="false" customHeight="false" outlineLevel="0" collapsed="false">
      <c r="A2331" s="22" t="s">
        <v>6376</v>
      </c>
      <c r="B2331" s="22" t="s">
        <v>6368</v>
      </c>
      <c r="C2331" s="22" t="s">
        <v>180</v>
      </c>
      <c r="D2331" s="22" t="s">
        <v>150</v>
      </c>
      <c r="E2331" s="22" t="n">
        <v>11545</v>
      </c>
      <c r="F2331" s="22" t="n">
        <f aca="false">D2331-C2331</f>
        <v>2</v>
      </c>
      <c r="G2331" s="22" t="n">
        <v>4693.5</v>
      </c>
      <c r="H2331" s="22" t="n">
        <f aca="false">G2331*F2331</f>
        <v>9387</v>
      </c>
      <c r="I2331" s="13" t="s">
        <v>6377</v>
      </c>
      <c r="J2331" s="14" t="n">
        <v>9387</v>
      </c>
      <c r="K2331" s="1" t="n">
        <f aca="false">H2331-J2331</f>
        <v>0</v>
      </c>
      <c r="L2331" s="0"/>
    </row>
    <row r="2332" customFormat="false" ht="30.8" hidden="false" customHeight="false" outlineLevel="0" collapsed="false">
      <c r="A2332" s="1" t="s">
        <v>6378</v>
      </c>
      <c r="B2332" s="1" t="s">
        <v>6379</v>
      </c>
      <c r="C2332" s="1" t="s">
        <v>207</v>
      </c>
      <c r="D2332" s="1" t="s">
        <v>51</v>
      </c>
      <c r="E2332" s="1" t="n">
        <v>5207.5</v>
      </c>
      <c r="F2332" s="1" t="n">
        <f aca="false">D2332-C2332</f>
        <v>1</v>
      </c>
      <c r="G2332" s="22" t="n">
        <v>3853.5</v>
      </c>
      <c r="H2332" s="1" t="n">
        <f aca="false">G2332*F2332</f>
        <v>3853.5</v>
      </c>
      <c r="I2332" s="13" t="s">
        <v>6380</v>
      </c>
      <c r="J2332" s="14" t="n">
        <v>3853.5</v>
      </c>
      <c r="K2332" s="1" t="n">
        <f aca="false">H2332-J2332</f>
        <v>0</v>
      </c>
      <c r="L2332" s="0"/>
    </row>
    <row r="2333" customFormat="false" ht="30.8" hidden="false" customHeight="false" outlineLevel="0" collapsed="false">
      <c r="A2333" s="1" t="s">
        <v>6381</v>
      </c>
      <c r="B2333" s="1" t="s">
        <v>6379</v>
      </c>
      <c r="C2333" s="1" t="s">
        <v>51</v>
      </c>
      <c r="D2333" s="1" t="s">
        <v>112</v>
      </c>
      <c r="E2333" s="1" t="n">
        <v>5207.5</v>
      </c>
      <c r="F2333" s="1" t="n">
        <f aca="false">D2333-C2333</f>
        <v>1</v>
      </c>
      <c r="G2333" s="22" t="n">
        <v>3853.5</v>
      </c>
      <c r="H2333" s="1" t="n">
        <f aca="false">G2333*F2333</f>
        <v>3853.5</v>
      </c>
      <c r="I2333" s="13" t="s">
        <v>6382</v>
      </c>
      <c r="J2333" s="14" t="n">
        <v>3853.5</v>
      </c>
      <c r="K2333" s="1" t="n">
        <f aca="false">H2333-J2333</f>
        <v>0</v>
      </c>
      <c r="L2333" s="0"/>
    </row>
    <row r="2334" customFormat="false" ht="30.8" hidden="false" customHeight="false" outlineLevel="0" collapsed="false">
      <c r="A2334" s="22" t="s">
        <v>6383</v>
      </c>
      <c r="B2334" s="22" t="s">
        <v>6384</v>
      </c>
      <c r="C2334" s="22" t="s">
        <v>35</v>
      </c>
      <c r="D2334" s="22" t="s">
        <v>39</v>
      </c>
      <c r="E2334" s="22" t="n">
        <v>6432.5</v>
      </c>
      <c r="F2334" s="22" t="n">
        <f aca="false">D2334-C2334</f>
        <v>1</v>
      </c>
      <c r="G2334" s="22" t="n">
        <v>4693.5</v>
      </c>
      <c r="H2334" s="22" t="n">
        <f aca="false">G2334*F2334</f>
        <v>4693.5</v>
      </c>
      <c r="I2334" s="13" t="s">
        <v>6385</v>
      </c>
      <c r="J2334" s="14" t="n">
        <v>4693.5</v>
      </c>
      <c r="K2334" s="1" t="n">
        <f aca="false">H2334-J2334</f>
        <v>0</v>
      </c>
      <c r="L2334" s="0"/>
    </row>
    <row r="2335" customFormat="false" ht="30.8" hidden="false" customHeight="false" outlineLevel="0" collapsed="false">
      <c r="A2335" s="22" t="s">
        <v>6386</v>
      </c>
      <c r="B2335" s="22" t="s">
        <v>6387</v>
      </c>
      <c r="C2335" s="22" t="s">
        <v>24</v>
      </c>
      <c r="D2335" s="22" t="s">
        <v>75</v>
      </c>
      <c r="E2335" s="22" t="n">
        <v>6107.5</v>
      </c>
      <c r="F2335" s="22" t="n">
        <f aca="false">D2335-C2335</f>
        <v>1</v>
      </c>
      <c r="G2335" s="22" t="n">
        <v>3853.5</v>
      </c>
      <c r="H2335" s="22" t="n">
        <f aca="false">G2335*F2335</f>
        <v>3853.5</v>
      </c>
      <c r="I2335" s="13" t="s">
        <v>6388</v>
      </c>
      <c r="J2335" s="14" t="n">
        <v>3853.5</v>
      </c>
      <c r="K2335" s="1" t="n">
        <f aca="false">H2335-J2335</f>
        <v>0</v>
      </c>
      <c r="L2335" s="0"/>
    </row>
    <row r="2336" customFormat="false" ht="30.8" hidden="false" customHeight="false" outlineLevel="0" collapsed="false">
      <c r="A2336" s="22" t="s">
        <v>6389</v>
      </c>
      <c r="B2336" s="22" t="s">
        <v>6390</v>
      </c>
      <c r="C2336" s="22" t="s">
        <v>19</v>
      </c>
      <c r="D2336" s="22" t="s">
        <v>39</v>
      </c>
      <c r="E2336" s="22" t="n">
        <v>36645</v>
      </c>
      <c r="F2336" s="22" t="n">
        <f aca="false">D2336-C2336</f>
        <v>6</v>
      </c>
      <c r="G2336" s="22" t="n">
        <v>3853.5</v>
      </c>
      <c r="H2336" s="22" t="n">
        <f aca="false">G2336*F2336</f>
        <v>23121</v>
      </c>
      <c r="I2336" s="13" t="s">
        <v>6391</v>
      </c>
      <c r="J2336" s="14" t="n">
        <v>23121</v>
      </c>
      <c r="K2336" s="1" t="n">
        <f aca="false">H2336-J2336</f>
        <v>0</v>
      </c>
      <c r="L2336" s="0"/>
    </row>
    <row r="2337" customFormat="false" ht="30.8" hidden="false" customHeight="false" outlineLevel="0" collapsed="false">
      <c r="A2337" s="22" t="s">
        <v>6392</v>
      </c>
      <c r="B2337" s="22" t="s">
        <v>6393</v>
      </c>
      <c r="C2337" s="22" t="s">
        <v>20</v>
      </c>
      <c r="D2337" s="22" t="s">
        <v>146</v>
      </c>
      <c r="E2337" s="22" t="n">
        <v>10965</v>
      </c>
      <c r="F2337" s="22" t="n">
        <f aca="false">D2337-C2337</f>
        <v>2</v>
      </c>
      <c r="G2337" s="22" t="n">
        <v>3853.5</v>
      </c>
      <c r="H2337" s="22" t="n">
        <f aca="false">G2337*F2337</f>
        <v>7707</v>
      </c>
      <c r="I2337" s="13" t="s">
        <v>6394</v>
      </c>
      <c r="J2337" s="14" t="n">
        <v>7707</v>
      </c>
      <c r="K2337" s="1" t="n">
        <f aca="false">H2337-J2337</f>
        <v>0</v>
      </c>
      <c r="L2337" s="0"/>
    </row>
    <row r="2338" customFormat="false" ht="30.8" hidden="false" customHeight="false" outlineLevel="0" collapsed="false">
      <c r="A2338" s="1" t="s">
        <v>6395</v>
      </c>
      <c r="B2338" s="1" t="s">
        <v>6396</v>
      </c>
      <c r="C2338" s="1" t="s">
        <v>74</v>
      </c>
      <c r="D2338" s="1" t="s">
        <v>75</v>
      </c>
      <c r="E2338" s="1" t="n">
        <v>11185</v>
      </c>
      <c r="F2338" s="1" t="n">
        <f aca="false">D2338-C2338</f>
        <v>2</v>
      </c>
      <c r="G2338" s="22" t="n">
        <v>3853.5</v>
      </c>
      <c r="H2338" s="1" t="n">
        <f aca="false">G2338*F2338</f>
        <v>7707</v>
      </c>
      <c r="I2338" s="13" t="s">
        <v>6397</v>
      </c>
      <c r="J2338" s="14" t="n">
        <v>7707</v>
      </c>
      <c r="K2338" s="1" t="n">
        <f aca="false">H2338-J2338</f>
        <v>0</v>
      </c>
      <c r="L2338" s="0"/>
    </row>
    <row r="2339" customFormat="false" ht="30.8" hidden="false" customHeight="false" outlineLevel="0" collapsed="false">
      <c r="A2339" s="1" t="s">
        <v>6398</v>
      </c>
      <c r="B2339" s="1" t="s">
        <v>6396</v>
      </c>
      <c r="C2339" s="1" t="s">
        <v>112</v>
      </c>
      <c r="D2339" s="1" t="s">
        <v>14</v>
      </c>
      <c r="E2339" s="1" t="n">
        <v>4932.5</v>
      </c>
      <c r="F2339" s="1" t="n">
        <f aca="false">D2339-C2339</f>
        <v>1</v>
      </c>
      <c r="G2339" s="22" t="n">
        <v>3853.5</v>
      </c>
      <c r="H2339" s="1" t="n">
        <f aca="false">G2339*F2339</f>
        <v>3853.5</v>
      </c>
      <c r="I2339" s="13" t="s">
        <v>6399</v>
      </c>
      <c r="J2339" s="14" t="n">
        <v>3853.5</v>
      </c>
      <c r="K2339" s="1" t="n">
        <f aca="false">H2339-J2339</f>
        <v>0</v>
      </c>
      <c r="L2339" s="0"/>
    </row>
    <row r="2340" customFormat="false" ht="30.8" hidden="false" customHeight="false" outlineLevel="0" collapsed="false">
      <c r="A2340" s="1" t="s">
        <v>6400</v>
      </c>
      <c r="B2340" s="1" t="s">
        <v>6401</v>
      </c>
      <c r="C2340" s="1" t="s">
        <v>75</v>
      </c>
      <c r="D2340" s="1" t="s">
        <v>19</v>
      </c>
      <c r="E2340" s="1" t="n">
        <v>13645</v>
      </c>
      <c r="F2340" s="1" t="n">
        <f aca="false">D2340-C2340</f>
        <v>2</v>
      </c>
      <c r="G2340" s="22" t="n">
        <v>5743.5</v>
      </c>
      <c r="H2340" s="1" t="n">
        <f aca="false">G2340*F2340</f>
        <v>11487</v>
      </c>
      <c r="I2340" s="13" t="s">
        <v>6402</v>
      </c>
      <c r="J2340" s="14" t="n">
        <v>11486.8</v>
      </c>
      <c r="K2340" s="1" t="n">
        <f aca="false">H2340-J2340</f>
        <v>0.200000000000728</v>
      </c>
      <c r="L2340" s="0"/>
    </row>
    <row r="2341" customFormat="false" ht="15.9" hidden="false" customHeight="false" outlineLevel="0" collapsed="false">
      <c r="A2341" s="22" t="s">
        <v>6403</v>
      </c>
      <c r="B2341" s="22" t="s">
        <v>6404</v>
      </c>
      <c r="C2341" s="22" t="s">
        <v>13</v>
      </c>
      <c r="D2341" s="22" t="s">
        <v>133</v>
      </c>
      <c r="E2341" s="22" t="n">
        <v>13645</v>
      </c>
      <c r="F2341" s="22" t="n">
        <f aca="false">D2341-C2341</f>
        <v>2</v>
      </c>
      <c r="G2341" s="22" t="n">
        <v>5743.5</v>
      </c>
      <c r="H2341" s="22" t="n">
        <f aca="false">G2341*F2341</f>
        <v>11487</v>
      </c>
      <c r="I2341" s="13" t="s">
        <v>6405</v>
      </c>
      <c r="J2341" s="14" t="n">
        <v>11486.8</v>
      </c>
      <c r="K2341" s="1" t="n">
        <f aca="false">H2341-J2341</f>
        <v>0.200000000000728</v>
      </c>
      <c r="L2341" s="0"/>
    </row>
    <row r="2342" customFormat="false" ht="30.8" hidden="false" customHeight="false" outlineLevel="0" collapsed="false">
      <c r="A2342" s="1" t="s">
        <v>6406</v>
      </c>
      <c r="B2342" s="1" t="s">
        <v>6407</v>
      </c>
      <c r="C2342" s="1" t="s">
        <v>93</v>
      </c>
      <c r="D2342" s="1" t="s">
        <v>39</v>
      </c>
      <c r="E2342" s="1" t="n">
        <v>24430</v>
      </c>
      <c r="F2342" s="1" t="n">
        <f aca="false">D2342-C2342</f>
        <v>4</v>
      </c>
      <c r="G2342" s="22" t="n">
        <v>3853.5</v>
      </c>
      <c r="H2342" s="1" t="n">
        <f aca="false">G2342*F2342</f>
        <v>15414</v>
      </c>
      <c r="I2342" s="13" t="s">
        <v>6408</v>
      </c>
      <c r="J2342" s="14" t="n">
        <v>15414</v>
      </c>
      <c r="K2342" s="1" t="n">
        <f aca="false">H2342-J2342</f>
        <v>0</v>
      </c>
      <c r="L2342" s="0"/>
    </row>
    <row r="2343" customFormat="false" ht="30.8" hidden="false" customHeight="false" outlineLevel="0" collapsed="false">
      <c r="A2343" s="1" t="s">
        <v>6409</v>
      </c>
      <c r="B2343" s="1" t="s">
        <v>6410</v>
      </c>
      <c r="C2343" s="1" t="s">
        <v>150</v>
      </c>
      <c r="D2343" s="1" t="s">
        <v>58</v>
      </c>
      <c r="E2343" s="1" t="n">
        <v>7743.75</v>
      </c>
      <c r="F2343" s="1" t="n">
        <f aca="false">D2343-C2343</f>
        <v>1</v>
      </c>
      <c r="G2343" s="22" t="n">
        <v>4693.5</v>
      </c>
      <c r="H2343" s="1" t="n">
        <f aca="false">G2343*F2343</f>
        <v>4693.5</v>
      </c>
      <c r="I2343" s="13" t="s">
        <v>6411</v>
      </c>
      <c r="J2343" s="14" t="n">
        <v>4693.5</v>
      </c>
      <c r="K2343" s="1" t="n">
        <f aca="false">H2343-J2343</f>
        <v>0</v>
      </c>
      <c r="L2343" s="0"/>
    </row>
    <row r="2344" customFormat="false" ht="30.8" hidden="false" customHeight="false" outlineLevel="0" collapsed="false">
      <c r="A2344" s="1" t="s">
        <v>6412</v>
      </c>
      <c r="B2344" s="1" t="s">
        <v>6413</v>
      </c>
      <c r="C2344" s="1" t="s">
        <v>47</v>
      </c>
      <c r="D2344" s="1" t="s">
        <v>75</v>
      </c>
      <c r="E2344" s="1" t="n">
        <v>31905</v>
      </c>
      <c r="F2344" s="1" t="n">
        <f aca="false">D2344-C2344</f>
        <v>6</v>
      </c>
      <c r="G2344" s="22" t="n">
        <v>3853.5</v>
      </c>
      <c r="H2344" s="1" t="n">
        <f aca="false">G2344*F2344</f>
        <v>23121</v>
      </c>
      <c r="I2344" s="13" t="s">
        <v>6414</v>
      </c>
      <c r="J2344" s="14" t="n">
        <v>23121</v>
      </c>
      <c r="K2344" s="1" t="n">
        <f aca="false">H2344-J2344</f>
        <v>0</v>
      </c>
      <c r="L2344" s="0"/>
    </row>
    <row r="2345" customFormat="false" ht="29.85" hidden="false" customHeight="true" outlineLevel="0" collapsed="false">
      <c r="A2345" s="1" t="s">
        <v>6415</v>
      </c>
      <c r="B2345" s="1" t="s">
        <v>6416</v>
      </c>
      <c r="C2345" s="1" t="s">
        <v>47</v>
      </c>
      <c r="D2345" s="1" t="s">
        <v>63</v>
      </c>
      <c r="E2345" s="1" t="n">
        <v>21292.5</v>
      </c>
      <c r="F2345" s="1" t="n">
        <f aca="false">D2345-C2345</f>
        <v>3</v>
      </c>
      <c r="G2345" s="22" t="n">
        <v>5743.5</v>
      </c>
      <c r="H2345" s="1" t="n">
        <f aca="false">G2345*F2345</f>
        <v>17230.5</v>
      </c>
      <c r="I2345" s="13" t="s">
        <v>6417</v>
      </c>
      <c r="J2345" s="14" t="n">
        <v>17230.2</v>
      </c>
      <c r="K2345" s="1" t="n">
        <f aca="false">H2345-J2345</f>
        <v>0.299999999999272</v>
      </c>
      <c r="L2345" s="0"/>
    </row>
    <row r="2346" customFormat="false" ht="18.65" hidden="false" customHeight="true" outlineLevel="0" collapsed="false">
      <c r="A2346" s="22" t="s">
        <v>6418</v>
      </c>
      <c r="B2346" s="22" t="s">
        <v>6419</v>
      </c>
      <c r="C2346" s="22" t="s">
        <v>58</v>
      </c>
      <c r="D2346" s="22" t="s">
        <v>59</v>
      </c>
      <c r="E2346" s="22" t="n">
        <v>9865</v>
      </c>
      <c r="F2346" s="22" t="n">
        <f aca="false">D2346-C2346</f>
        <v>2</v>
      </c>
      <c r="G2346" s="22" t="n">
        <v>3853.5</v>
      </c>
      <c r="H2346" s="22" t="n">
        <f aca="false">G2346*F2346</f>
        <v>7707</v>
      </c>
      <c r="I2346" s="13" t="s">
        <v>6420</v>
      </c>
      <c r="J2346" s="14" t="n">
        <v>7707</v>
      </c>
      <c r="K2346" s="1" t="n">
        <f aca="false">H2346-J2346</f>
        <v>0</v>
      </c>
      <c r="L2346" s="0"/>
    </row>
    <row r="2347" s="12" customFormat="true" ht="29.85" hidden="false" customHeight="false" outlineLevel="0" collapsed="false">
      <c r="A2347" s="19" t="s">
        <v>6421</v>
      </c>
      <c r="B2347" s="11" t="s">
        <v>6422</v>
      </c>
      <c r="C2347" s="11" t="s">
        <v>63</v>
      </c>
      <c r="D2347" s="11" t="s">
        <v>75</v>
      </c>
      <c r="E2347" s="11" t="n">
        <v>41422.5</v>
      </c>
      <c r="F2347" s="11" t="n">
        <f aca="false">D2347-C2347</f>
        <v>3</v>
      </c>
      <c r="G2347" s="8" t="n">
        <f aca="false">3853.5*2</f>
        <v>7707</v>
      </c>
      <c r="H2347" s="11" t="n">
        <f aca="false">G2347*F2347</f>
        <v>23121</v>
      </c>
      <c r="I2347" s="9" t="s">
        <v>6423</v>
      </c>
      <c r="J2347" s="10" t="n">
        <v>11560.5</v>
      </c>
      <c r="K2347" s="11" t="n">
        <f aca="false">H2347-J2347-J2348</f>
        <v>0</v>
      </c>
      <c r="L2347" s="11"/>
    </row>
    <row r="2348" s="12" customFormat="true" ht="29.85" hidden="false" customHeight="false" outlineLevel="0" collapsed="false">
      <c r="A2348" s="19"/>
      <c r="B2348" s="11"/>
      <c r="C2348" s="11"/>
      <c r="D2348" s="11"/>
      <c r="E2348" s="11"/>
      <c r="F2348" s="11"/>
      <c r="G2348" s="8"/>
      <c r="H2348" s="11"/>
      <c r="I2348" s="9" t="s">
        <v>6424</v>
      </c>
      <c r="J2348" s="10" t="n">
        <v>11560.5</v>
      </c>
      <c r="K2348" s="11" t="n">
        <v>0</v>
      </c>
      <c r="L2348" s="11"/>
    </row>
    <row r="2349" customFormat="false" ht="30.8" hidden="false" customHeight="false" outlineLevel="0" collapsed="false">
      <c r="A2349" s="1" t="s">
        <v>6425</v>
      </c>
      <c r="B2349" s="1" t="s">
        <v>6426</v>
      </c>
      <c r="C2349" s="1" t="s">
        <v>75</v>
      </c>
      <c r="D2349" s="1" t="s">
        <v>34</v>
      </c>
      <c r="E2349" s="1" t="n">
        <v>5317.5</v>
      </c>
      <c r="F2349" s="1" t="n">
        <f aca="false">D2349-C2349</f>
        <v>1</v>
      </c>
      <c r="G2349" s="22" t="n">
        <v>3853.5</v>
      </c>
      <c r="H2349" s="1" t="n">
        <f aca="false">G2349*F2349</f>
        <v>3853.5</v>
      </c>
      <c r="I2349" s="13" t="s">
        <v>6427</v>
      </c>
      <c r="J2349" s="14" t="n">
        <v>3853.5</v>
      </c>
      <c r="K2349" s="1" t="n">
        <f aca="false">H2349-J2349</f>
        <v>0</v>
      </c>
      <c r="L2349" s="0"/>
    </row>
    <row r="2350" customFormat="false" ht="30.8" hidden="false" customHeight="false" outlineLevel="0" collapsed="false">
      <c r="A2350" s="1" t="s">
        <v>6428</v>
      </c>
      <c r="B2350" s="1" t="s">
        <v>6429</v>
      </c>
      <c r="C2350" s="1" t="s">
        <v>58</v>
      </c>
      <c r="D2350" s="1" t="s">
        <v>232</v>
      </c>
      <c r="E2350" s="1" t="n">
        <v>4932.5</v>
      </c>
      <c r="F2350" s="1" t="n">
        <f aca="false">D2350-C2350</f>
        <v>1</v>
      </c>
      <c r="G2350" s="22" t="n">
        <v>3853.5</v>
      </c>
      <c r="H2350" s="1" t="n">
        <f aca="false">G2350*F2350</f>
        <v>3853.5</v>
      </c>
      <c r="I2350" s="13" t="s">
        <v>6430</v>
      </c>
      <c r="J2350" s="14" t="n">
        <v>3853.5</v>
      </c>
      <c r="K2350" s="1" t="n">
        <f aca="false">H2350-J2350</f>
        <v>0</v>
      </c>
      <c r="L2350" s="0"/>
    </row>
    <row r="2351" s="12" customFormat="true" ht="29.85" hidden="false" customHeight="false" outlineLevel="0" collapsed="false">
      <c r="A2351" s="19" t="s">
        <v>6431</v>
      </c>
      <c r="B2351" s="11" t="s">
        <v>6432</v>
      </c>
      <c r="C2351" s="11" t="s">
        <v>112</v>
      </c>
      <c r="D2351" s="11" t="s">
        <v>20</v>
      </c>
      <c r="E2351" s="11" t="n">
        <v>24430</v>
      </c>
      <c r="F2351" s="11" t="n">
        <f aca="false">D2351-C2351</f>
        <v>2</v>
      </c>
      <c r="G2351" s="8" t="n">
        <f aca="false">3853.5*2</f>
        <v>7707</v>
      </c>
      <c r="H2351" s="11" t="n">
        <f aca="false">G2351*F2351</f>
        <v>15414</v>
      </c>
      <c r="I2351" s="9" t="s">
        <v>6433</v>
      </c>
      <c r="J2351" s="10" t="n">
        <v>7707</v>
      </c>
      <c r="K2351" s="11" t="n">
        <f aca="false">H2351-J2351-J2352</f>
        <v>0</v>
      </c>
      <c r="L2351" s="11"/>
    </row>
    <row r="2352" s="12" customFormat="true" ht="29.85" hidden="false" customHeight="false" outlineLevel="0" collapsed="false">
      <c r="A2352" s="19"/>
      <c r="B2352" s="11"/>
      <c r="C2352" s="11"/>
      <c r="D2352" s="11"/>
      <c r="E2352" s="11"/>
      <c r="F2352" s="11"/>
      <c r="G2352" s="8"/>
      <c r="H2352" s="11"/>
      <c r="I2352" s="9" t="s">
        <v>6434</v>
      </c>
      <c r="J2352" s="10" t="n">
        <v>7707</v>
      </c>
      <c r="K2352" s="11" t="n">
        <v>0</v>
      </c>
      <c r="L2352" s="11"/>
    </row>
    <row r="2353" customFormat="false" ht="30.8" hidden="false" customHeight="false" outlineLevel="0" collapsed="false">
      <c r="A2353" s="1" t="s">
        <v>6435</v>
      </c>
      <c r="B2353" s="1" t="s">
        <v>6436</v>
      </c>
      <c r="C2353" s="1" t="s">
        <v>58</v>
      </c>
      <c r="D2353" s="1" t="s">
        <v>59</v>
      </c>
      <c r="E2353" s="1" t="n">
        <v>11405</v>
      </c>
      <c r="F2353" s="1" t="n">
        <f aca="false">D2353-C2353</f>
        <v>2</v>
      </c>
      <c r="G2353" s="22" t="n">
        <v>3853.5</v>
      </c>
      <c r="H2353" s="1" t="n">
        <f aca="false">G2353*F2353</f>
        <v>7707</v>
      </c>
      <c r="I2353" s="13" t="s">
        <v>6437</v>
      </c>
      <c r="J2353" s="14" t="n">
        <v>7707</v>
      </c>
      <c r="K2353" s="1" t="n">
        <f aca="false">H2353-J2353</f>
        <v>0</v>
      </c>
      <c r="L2353" s="0"/>
    </row>
    <row r="2354" s="12" customFormat="true" ht="24.25" hidden="false" customHeight="true" outlineLevel="0" collapsed="false">
      <c r="A2354" s="19" t="s">
        <v>6438</v>
      </c>
      <c r="B2354" s="11" t="s">
        <v>6439</v>
      </c>
      <c r="C2354" s="11" t="s">
        <v>2828</v>
      </c>
      <c r="D2354" s="11" t="s">
        <v>63</v>
      </c>
      <c r="E2354" s="11" t="n">
        <v>39392.5</v>
      </c>
      <c r="F2354" s="11" t="n">
        <v>5</v>
      </c>
      <c r="G2354" s="8" t="n">
        <v>3853.5</v>
      </c>
      <c r="H2354" s="11" t="n">
        <f aca="false">G2354*F2354</f>
        <v>19267.5</v>
      </c>
      <c r="I2354" s="9" t="s">
        <v>6440</v>
      </c>
      <c r="J2354" s="10" t="n">
        <v>19267.5</v>
      </c>
      <c r="K2354" s="11" t="n">
        <f aca="false">H2354+H2355-J2354-J2355</f>
        <v>1600</v>
      </c>
      <c r="L2354" s="11"/>
    </row>
    <row r="2355" s="12" customFormat="true" ht="29.85" hidden="false" customHeight="false" outlineLevel="0" collapsed="false">
      <c r="A2355" s="19"/>
      <c r="B2355" s="11"/>
      <c r="C2355" s="11"/>
      <c r="D2355" s="11"/>
      <c r="E2355" s="11"/>
      <c r="F2355" s="11" t="n">
        <v>4</v>
      </c>
      <c r="G2355" s="8" t="n">
        <v>5000</v>
      </c>
      <c r="H2355" s="11" t="n">
        <f aca="false">G2355*F2355</f>
        <v>20000</v>
      </c>
      <c r="I2355" s="9" t="s">
        <v>6441</v>
      </c>
      <c r="J2355" s="10" t="n">
        <v>18400</v>
      </c>
      <c r="K2355" s="11" t="n">
        <v>0</v>
      </c>
      <c r="L2355" s="11"/>
    </row>
    <row r="2356" customFormat="false" ht="30.8" hidden="false" customHeight="false" outlineLevel="0" collapsed="false">
      <c r="A2356" s="22" t="s">
        <v>6442</v>
      </c>
      <c r="B2356" s="22" t="s">
        <v>6443</v>
      </c>
      <c r="C2356" s="22" t="s">
        <v>67</v>
      </c>
      <c r="D2356" s="22" t="s">
        <v>39</v>
      </c>
      <c r="E2356" s="22" t="n">
        <v>12215</v>
      </c>
      <c r="F2356" s="22" t="n">
        <f aca="false">D2356-C2356</f>
        <v>2</v>
      </c>
      <c r="G2356" s="22" t="n">
        <v>3853.5</v>
      </c>
      <c r="H2356" s="22" t="n">
        <f aca="false">G2356*F2356</f>
        <v>7707</v>
      </c>
      <c r="I2356" s="13" t="s">
        <v>6444</v>
      </c>
      <c r="J2356" s="14" t="n">
        <v>7707</v>
      </c>
      <c r="K2356" s="1" t="n">
        <f aca="false">H2356-J2356</f>
        <v>0</v>
      </c>
      <c r="L2356" s="0"/>
    </row>
    <row r="2357" customFormat="false" ht="30.8" hidden="false" customHeight="false" outlineLevel="0" collapsed="false">
      <c r="A2357" s="1" t="s">
        <v>6445</v>
      </c>
      <c r="B2357" s="1" t="s">
        <v>6446</v>
      </c>
      <c r="C2357" s="1" t="s">
        <v>67</v>
      </c>
      <c r="D2357" s="1" t="s">
        <v>39</v>
      </c>
      <c r="E2357" s="1" t="n">
        <v>15487.5</v>
      </c>
      <c r="F2357" s="1" t="n">
        <f aca="false">D2357-C2357</f>
        <v>2</v>
      </c>
      <c r="G2357" s="22" t="n">
        <v>4693.5</v>
      </c>
      <c r="H2357" s="1" t="n">
        <f aca="false">G2357*F2357</f>
        <v>9387</v>
      </c>
      <c r="I2357" s="13" t="s">
        <v>6447</v>
      </c>
      <c r="J2357" s="14" t="n">
        <v>9387</v>
      </c>
      <c r="K2357" s="1" t="n">
        <f aca="false">H2357-J2357</f>
        <v>0</v>
      </c>
      <c r="L2357" s="0"/>
    </row>
    <row r="2358" customFormat="false" ht="15.9" hidden="false" customHeight="false" outlineLevel="0" collapsed="false">
      <c r="A2358" s="22" t="s">
        <v>6448</v>
      </c>
      <c r="B2358" s="22" t="s">
        <v>6449</v>
      </c>
      <c r="C2358" s="22" t="s">
        <v>34</v>
      </c>
      <c r="D2358" s="22" t="s">
        <v>82</v>
      </c>
      <c r="E2358" s="22" t="n">
        <v>10635</v>
      </c>
      <c r="F2358" s="22" t="n">
        <f aca="false">D2358-C2358</f>
        <v>2</v>
      </c>
      <c r="G2358" s="22" t="n">
        <v>3853.5</v>
      </c>
      <c r="H2358" s="22" t="n">
        <f aca="false">G2358*F2358</f>
        <v>7707</v>
      </c>
      <c r="I2358" s="13" t="s">
        <v>6450</v>
      </c>
      <c r="J2358" s="14" t="n">
        <v>7707</v>
      </c>
      <c r="K2358" s="1" t="n">
        <f aca="false">H2358-J2358</f>
        <v>0</v>
      </c>
      <c r="L2358" s="0"/>
    </row>
    <row r="2359" customFormat="false" ht="30.8" hidden="false" customHeight="false" outlineLevel="0" collapsed="false">
      <c r="A2359" s="22" t="s">
        <v>6451</v>
      </c>
      <c r="B2359" s="22" t="s">
        <v>6452</v>
      </c>
      <c r="C2359" s="22" t="s">
        <v>43</v>
      </c>
      <c r="D2359" s="22" t="s">
        <v>142</v>
      </c>
      <c r="E2359" s="22" t="n">
        <v>20711.25</v>
      </c>
      <c r="F2359" s="22" t="n">
        <f aca="false">D2359-C2359</f>
        <v>3</v>
      </c>
      <c r="G2359" s="22" t="n">
        <v>3853.5</v>
      </c>
      <c r="H2359" s="22" t="n">
        <f aca="false">G2359*F2359</f>
        <v>11560.5</v>
      </c>
      <c r="I2359" s="13" t="s">
        <v>6453</v>
      </c>
      <c r="J2359" s="14" t="n">
        <v>11560.5</v>
      </c>
      <c r="K2359" s="1" t="n">
        <f aca="false">H2359-J2359</f>
        <v>0</v>
      </c>
      <c r="L2359" s="0"/>
    </row>
    <row r="2360" s="34" customFormat="true" ht="30.8" hidden="false" customHeight="false" outlineLevel="0" collapsed="false">
      <c r="A2360" s="1" t="s">
        <v>6454</v>
      </c>
      <c r="B2360" s="1" t="s">
        <v>6455</v>
      </c>
      <c r="C2360" s="1" t="s">
        <v>19</v>
      </c>
      <c r="D2360" s="1" t="s">
        <v>93</v>
      </c>
      <c r="E2360" s="1" t="n">
        <v>9865</v>
      </c>
      <c r="F2360" s="1" t="n">
        <f aca="false">D2360-C2360</f>
        <v>2</v>
      </c>
      <c r="G2360" s="22" t="n">
        <v>3853.5</v>
      </c>
      <c r="H2360" s="1" t="n">
        <f aca="false">G2360*F2360</f>
        <v>7707</v>
      </c>
      <c r="I2360" s="13" t="s">
        <v>6456</v>
      </c>
      <c r="J2360" s="14" t="n">
        <v>7707</v>
      </c>
      <c r="K2360" s="1" t="n">
        <f aca="false">H2360-J2360</f>
        <v>0</v>
      </c>
      <c r="L2360" s="1"/>
      <c r="M2360" s="0"/>
      <c r="N2360" s="0"/>
      <c r="O2360" s="0"/>
      <c r="P2360" s="0"/>
      <c r="Q2360" s="0"/>
      <c r="R2360" s="0"/>
      <c r="S2360" s="0"/>
      <c r="T2360" s="0"/>
      <c r="U2360" s="0"/>
      <c r="V2360" s="0"/>
      <c r="AMI2360" s="0"/>
      <c r="AMJ2360" s="0"/>
    </row>
    <row r="2361" s="12" customFormat="true" ht="29.85" hidden="false" customHeight="false" outlineLevel="0" collapsed="false">
      <c r="A2361" s="19" t="s">
        <v>6457</v>
      </c>
      <c r="B2361" s="8" t="s">
        <v>6458</v>
      </c>
      <c r="C2361" s="8" t="s">
        <v>166</v>
      </c>
      <c r="D2361" s="8" t="s">
        <v>142</v>
      </c>
      <c r="E2361" s="8" t="n">
        <v>20285.5</v>
      </c>
      <c r="F2361" s="8" t="n">
        <v>3</v>
      </c>
      <c r="G2361" s="8" t="n">
        <v>3853.5</v>
      </c>
      <c r="H2361" s="8" t="n">
        <f aca="false">G2361*F2361</f>
        <v>11560.5</v>
      </c>
      <c r="I2361" s="9" t="s">
        <v>6459</v>
      </c>
      <c r="J2361" s="10" t="n">
        <v>11560.5</v>
      </c>
      <c r="K2361" s="8" t="n">
        <f aca="false">H2361+H2362-J2361-J2362</f>
        <v>0</v>
      </c>
      <c r="L2361" s="11"/>
    </row>
    <row r="2362" s="12" customFormat="true" ht="29.85" hidden="false" customHeight="false" outlineLevel="0" collapsed="false">
      <c r="A2362" s="19"/>
      <c r="B2362" s="8"/>
      <c r="C2362" s="8"/>
      <c r="D2362" s="8"/>
      <c r="E2362" s="8"/>
      <c r="F2362" s="8" t="n">
        <v>1</v>
      </c>
      <c r="G2362" s="8" t="n">
        <v>5000</v>
      </c>
      <c r="H2362" s="8" t="n">
        <f aca="false">(G2362*F2362)+1100</f>
        <v>6100</v>
      </c>
      <c r="I2362" s="9" t="s">
        <v>6460</v>
      </c>
      <c r="J2362" s="10" t="n">
        <v>6100</v>
      </c>
      <c r="K2362" s="8" t="n">
        <v>0</v>
      </c>
      <c r="L2362" s="11"/>
    </row>
    <row r="2363" s="24" customFormat="true" ht="30.8" hidden="false" customHeight="false" outlineLevel="0" collapsed="false">
      <c r="A2363" s="22" t="s">
        <v>6461</v>
      </c>
      <c r="B2363" s="22" t="s">
        <v>6462</v>
      </c>
      <c r="C2363" s="22" t="s">
        <v>13</v>
      </c>
      <c r="D2363" s="22" t="s">
        <v>133</v>
      </c>
      <c r="E2363" s="22" t="n">
        <v>14565</v>
      </c>
      <c r="F2363" s="22" t="n">
        <f aca="false">D2363-C2363</f>
        <v>2</v>
      </c>
      <c r="G2363" s="22" t="n">
        <v>3853.5</v>
      </c>
      <c r="H2363" s="22" t="n">
        <f aca="false">G2363*F2363</f>
        <v>7707</v>
      </c>
      <c r="I2363" s="13" t="s">
        <v>6463</v>
      </c>
      <c r="J2363" s="14" t="n">
        <v>7707</v>
      </c>
      <c r="K2363" s="1" t="n">
        <f aca="false">H2363-J2363</f>
        <v>0</v>
      </c>
      <c r="L2363" s="22"/>
      <c r="AMI2363" s="0"/>
      <c r="AMJ2363" s="0"/>
    </row>
    <row r="2364" customFormat="false" ht="15.9" hidden="false" customHeight="false" outlineLevel="0" collapsed="false">
      <c r="A2364" s="1" t="s">
        <v>6464</v>
      </c>
      <c r="B2364" s="1" t="s">
        <v>6465</v>
      </c>
      <c r="C2364" s="1" t="s">
        <v>180</v>
      </c>
      <c r="D2364" s="1" t="s">
        <v>150</v>
      </c>
      <c r="E2364" s="1" t="n">
        <v>14565</v>
      </c>
      <c r="F2364" s="1" t="n">
        <f aca="false">D2364-C2364</f>
        <v>2</v>
      </c>
      <c r="G2364" s="22" t="n">
        <v>3853.5</v>
      </c>
      <c r="H2364" s="1" t="n">
        <f aca="false">G2364*F2364</f>
        <v>7707</v>
      </c>
      <c r="I2364" s="13" t="s">
        <v>6466</v>
      </c>
      <c r="J2364" s="14" t="n">
        <v>7707</v>
      </c>
      <c r="K2364" s="1" t="n">
        <f aca="false">H2364-J2364</f>
        <v>0</v>
      </c>
      <c r="L2364" s="0"/>
    </row>
    <row r="2365" customFormat="false" ht="30.8" hidden="false" customHeight="false" outlineLevel="0" collapsed="false">
      <c r="A2365" s="1" t="s">
        <v>6467</v>
      </c>
      <c r="B2365" s="1" t="s">
        <v>6468</v>
      </c>
      <c r="C2365" s="1" t="s">
        <v>133</v>
      </c>
      <c r="D2365" s="1" t="s">
        <v>207</v>
      </c>
      <c r="E2365" s="1" t="n">
        <v>4382.5</v>
      </c>
      <c r="F2365" s="1" t="n">
        <f aca="false">D2365-C2365</f>
        <v>1</v>
      </c>
      <c r="G2365" s="22" t="n">
        <v>3853.5</v>
      </c>
      <c r="H2365" s="1" t="n">
        <f aca="false">G2365*F2365</f>
        <v>3853.5</v>
      </c>
      <c r="I2365" s="13" t="s">
        <v>6469</v>
      </c>
      <c r="J2365" s="14" t="n">
        <v>3853.5</v>
      </c>
      <c r="K2365" s="1" t="n">
        <f aca="false">H2365-J2365</f>
        <v>0</v>
      </c>
      <c r="L2365" s="0"/>
    </row>
    <row r="2366" customFormat="false" ht="30.8" hidden="false" customHeight="false" outlineLevel="0" collapsed="false">
      <c r="A2366" s="1" t="s">
        <v>6470</v>
      </c>
      <c r="B2366" s="1" t="s">
        <v>6471</v>
      </c>
      <c r="C2366" s="1" t="s">
        <v>19</v>
      </c>
      <c r="D2366" s="1" t="s">
        <v>93</v>
      </c>
      <c r="E2366" s="1" t="n">
        <v>9865</v>
      </c>
      <c r="F2366" s="1" t="n">
        <f aca="false">D2366-C2366</f>
        <v>2</v>
      </c>
      <c r="G2366" s="22" t="n">
        <v>3853.5</v>
      </c>
      <c r="H2366" s="1" t="n">
        <f aca="false">G2366*F2366</f>
        <v>7707</v>
      </c>
      <c r="I2366" s="13" t="s">
        <v>6472</v>
      </c>
      <c r="J2366" s="14" t="n">
        <v>7707</v>
      </c>
      <c r="K2366" s="1" t="n">
        <f aca="false">H2366-J2366</f>
        <v>0</v>
      </c>
      <c r="L2366" s="0"/>
    </row>
    <row r="2367" customFormat="false" ht="30.8" hidden="false" customHeight="false" outlineLevel="0" collapsed="false">
      <c r="A2367" s="1" t="s">
        <v>6473</v>
      </c>
      <c r="B2367" s="1" t="s">
        <v>6474</v>
      </c>
      <c r="C2367" s="1" t="s">
        <v>93</v>
      </c>
      <c r="D2367" s="1" t="s">
        <v>39</v>
      </c>
      <c r="E2367" s="1" t="n">
        <v>29890</v>
      </c>
      <c r="F2367" s="1" t="n">
        <f aca="false">D2367-C2367</f>
        <v>4</v>
      </c>
      <c r="G2367" s="22" t="n">
        <v>3853.5</v>
      </c>
      <c r="H2367" s="1" t="n">
        <f aca="false">G2367*F2367</f>
        <v>15414</v>
      </c>
      <c r="I2367" s="13" t="s">
        <v>6475</v>
      </c>
      <c r="J2367" s="14" t="n">
        <v>15414</v>
      </c>
      <c r="K2367" s="1" t="n">
        <f aca="false">H2367-J2367</f>
        <v>0</v>
      </c>
      <c r="L2367" s="0"/>
    </row>
    <row r="2368" customFormat="false" ht="30.8" hidden="false" customHeight="false" outlineLevel="0" collapsed="false">
      <c r="A2368" s="1" t="s">
        <v>6476</v>
      </c>
      <c r="B2368" s="1" t="s">
        <v>6477</v>
      </c>
      <c r="C2368" s="1" t="s">
        <v>74</v>
      </c>
      <c r="D2368" s="1" t="s">
        <v>119</v>
      </c>
      <c r="E2368" s="1" t="n">
        <v>46733.75</v>
      </c>
      <c r="F2368" s="1" t="n">
        <f aca="false">D2368-C2368</f>
        <v>7</v>
      </c>
      <c r="G2368" s="22" t="n">
        <v>3853.5</v>
      </c>
      <c r="H2368" s="1" t="n">
        <f aca="false">G2368*F2368</f>
        <v>26974.5</v>
      </c>
      <c r="I2368" s="13" t="s">
        <v>6478</v>
      </c>
      <c r="J2368" s="14" t="n">
        <v>26974.5</v>
      </c>
      <c r="K2368" s="1" t="n">
        <f aca="false">H2368-J2368</f>
        <v>0</v>
      </c>
      <c r="L2368" s="0"/>
    </row>
    <row r="2369" customFormat="false" ht="30.8" hidden="false" customHeight="false" outlineLevel="0" collapsed="false">
      <c r="A2369" s="1" t="s">
        <v>6479</v>
      </c>
      <c r="B2369" s="1" t="s">
        <v>6480</v>
      </c>
      <c r="C2369" s="1" t="s">
        <v>13</v>
      </c>
      <c r="D2369" s="1" t="s">
        <v>86</v>
      </c>
      <c r="E2369" s="1" t="n">
        <v>4932.5</v>
      </c>
      <c r="F2369" s="1" t="n">
        <f aca="false">D2369-C2369</f>
        <v>1</v>
      </c>
      <c r="G2369" s="22" t="n">
        <v>3853.5</v>
      </c>
      <c r="H2369" s="1" t="n">
        <f aca="false">G2369*F2369</f>
        <v>3853.5</v>
      </c>
      <c r="I2369" s="13" t="s">
        <v>6481</v>
      </c>
      <c r="J2369" s="14" t="n">
        <v>3853.5</v>
      </c>
      <c r="K2369" s="1" t="n">
        <f aca="false">H2369-J2369</f>
        <v>0</v>
      </c>
      <c r="L2369" s="0"/>
    </row>
    <row r="2370" s="24" customFormat="true" ht="30.8" hidden="false" customHeight="false" outlineLevel="0" collapsed="false">
      <c r="A2370" s="22" t="s">
        <v>6482</v>
      </c>
      <c r="B2370" s="22" t="s">
        <v>6483</v>
      </c>
      <c r="C2370" s="22" t="s">
        <v>43</v>
      </c>
      <c r="D2370" s="22" t="s">
        <v>28</v>
      </c>
      <c r="E2370" s="22" t="n">
        <v>4932.5</v>
      </c>
      <c r="F2370" s="22" t="n">
        <f aca="false">D2370-C2370</f>
        <v>1</v>
      </c>
      <c r="G2370" s="22" t="n">
        <v>3853.5</v>
      </c>
      <c r="H2370" s="22" t="n">
        <f aca="false">G2370*F2370</f>
        <v>3853.5</v>
      </c>
      <c r="I2370" s="13" t="s">
        <v>6484</v>
      </c>
      <c r="J2370" s="14" t="n">
        <v>3853.5</v>
      </c>
      <c r="K2370" s="1" t="n">
        <f aca="false">H2370-J2370</f>
        <v>0</v>
      </c>
      <c r="L2370" s="22"/>
      <c r="AMI2370" s="0"/>
      <c r="AMJ2370" s="0"/>
    </row>
    <row r="2371" customFormat="false" ht="30.8" hidden="false" customHeight="false" outlineLevel="0" collapsed="false">
      <c r="A2371" s="1" t="s">
        <v>6485</v>
      </c>
      <c r="B2371" s="1" t="s">
        <v>6486</v>
      </c>
      <c r="C2371" s="1" t="s">
        <v>207</v>
      </c>
      <c r="D2371" s="1" t="s">
        <v>112</v>
      </c>
      <c r="E2371" s="1" t="n">
        <v>16290</v>
      </c>
      <c r="F2371" s="1" t="n">
        <f aca="false">D2371-C2371</f>
        <v>2</v>
      </c>
      <c r="G2371" s="22" t="n">
        <v>3853.5</v>
      </c>
      <c r="H2371" s="1" t="n">
        <f aca="false">G2371*F2371</f>
        <v>7707</v>
      </c>
      <c r="I2371" s="13" t="s">
        <v>6487</v>
      </c>
      <c r="J2371" s="14" t="n">
        <v>7707</v>
      </c>
      <c r="K2371" s="1" t="n">
        <f aca="false">H2371-J2371</f>
        <v>0</v>
      </c>
      <c r="L2371" s="0"/>
    </row>
    <row r="2372" customFormat="false" ht="30.8" hidden="false" customHeight="false" outlineLevel="0" collapsed="false">
      <c r="A2372" s="1" t="s">
        <v>6488</v>
      </c>
      <c r="B2372" s="1" t="s">
        <v>6489</v>
      </c>
      <c r="C2372" s="1" t="s">
        <v>19</v>
      </c>
      <c r="D2372" s="1" t="s">
        <v>119</v>
      </c>
      <c r="E2372" s="1" t="n">
        <v>14797.5</v>
      </c>
      <c r="F2372" s="1" t="n">
        <f aca="false">D2372-C2372</f>
        <v>3</v>
      </c>
      <c r="G2372" s="22" t="n">
        <v>3853.5</v>
      </c>
      <c r="H2372" s="1" t="n">
        <f aca="false">G2372*F2372</f>
        <v>11560.5</v>
      </c>
      <c r="I2372" s="13" t="s">
        <v>6490</v>
      </c>
      <c r="J2372" s="14" t="n">
        <v>11560.5</v>
      </c>
      <c r="K2372" s="1" t="n">
        <f aca="false">H2372-J2372</f>
        <v>0</v>
      </c>
      <c r="L2372" s="0"/>
    </row>
    <row r="2373" s="24" customFormat="true" ht="30.8" hidden="false" customHeight="false" outlineLevel="0" collapsed="false">
      <c r="A2373" s="22" t="s">
        <v>6491</v>
      </c>
      <c r="B2373" s="22" t="s">
        <v>6492</v>
      </c>
      <c r="C2373" s="22" t="s">
        <v>19</v>
      </c>
      <c r="D2373" s="22" t="s">
        <v>93</v>
      </c>
      <c r="E2373" s="22" t="n">
        <v>9865</v>
      </c>
      <c r="F2373" s="22" t="n">
        <f aca="false">D2373-C2373</f>
        <v>2</v>
      </c>
      <c r="G2373" s="22" t="n">
        <v>3853.5</v>
      </c>
      <c r="H2373" s="22" t="n">
        <f aca="false">G2373*F2373</f>
        <v>7707</v>
      </c>
      <c r="I2373" s="13" t="s">
        <v>6493</v>
      </c>
      <c r="J2373" s="14" t="n">
        <v>7707</v>
      </c>
      <c r="K2373" s="1" t="n">
        <f aca="false">H2373-J2373</f>
        <v>0</v>
      </c>
      <c r="L2373" s="22"/>
      <c r="AMI2373" s="0"/>
      <c r="AMJ2373" s="0"/>
    </row>
    <row r="2374" customFormat="false" ht="30.8" hidden="false" customHeight="false" outlineLevel="0" collapsed="false">
      <c r="A2374" s="1" t="s">
        <v>6494</v>
      </c>
      <c r="B2374" s="1" t="s">
        <v>6495</v>
      </c>
      <c r="C2374" s="1" t="s">
        <v>19</v>
      </c>
      <c r="D2374" s="1" t="s">
        <v>93</v>
      </c>
      <c r="E2374" s="1" t="n">
        <v>9865</v>
      </c>
      <c r="F2374" s="1" t="n">
        <f aca="false">D2374-C2374</f>
        <v>2</v>
      </c>
      <c r="G2374" s="22" t="n">
        <v>3853.5</v>
      </c>
      <c r="H2374" s="1" t="n">
        <f aca="false">G2374*F2374</f>
        <v>7707</v>
      </c>
      <c r="I2374" s="13" t="s">
        <v>6496</v>
      </c>
      <c r="J2374" s="14" t="n">
        <v>7707</v>
      </c>
      <c r="K2374" s="1" t="n">
        <f aca="false">H2374-J2374</f>
        <v>0</v>
      </c>
      <c r="L2374" s="0"/>
    </row>
    <row r="2375" customFormat="false" ht="30.8" hidden="false" customHeight="false" outlineLevel="0" collapsed="false">
      <c r="A2375" s="1" t="s">
        <v>6497</v>
      </c>
      <c r="B2375" s="1" t="s">
        <v>6498</v>
      </c>
      <c r="C2375" s="1" t="s">
        <v>180</v>
      </c>
      <c r="D2375" s="1" t="s">
        <v>146</v>
      </c>
      <c r="E2375" s="1" t="n">
        <v>6822.5</v>
      </c>
      <c r="F2375" s="1" t="n">
        <f aca="false">D2375-C2375</f>
        <v>1</v>
      </c>
      <c r="G2375" s="22" t="n">
        <v>5743.5</v>
      </c>
      <c r="H2375" s="1" t="n">
        <f aca="false">G2375*F2375</f>
        <v>5743.5</v>
      </c>
      <c r="I2375" s="13" t="s">
        <v>6499</v>
      </c>
      <c r="J2375" s="14" t="n">
        <v>5743.4</v>
      </c>
      <c r="K2375" s="1" t="n">
        <f aca="false">H2375-J2375</f>
        <v>0.100000000000364</v>
      </c>
      <c r="L2375" s="0"/>
    </row>
    <row r="2376" customFormat="false" ht="30.8" hidden="false" customHeight="false" outlineLevel="0" collapsed="false">
      <c r="A2376" s="1" t="s">
        <v>6500</v>
      </c>
      <c r="B2376" s="1" t="s">
        <v>6501</v>
      </c>
      <c r="C2376" s="1" t="s">
        <v>75</v>
      </c>
      <c r="D2376" s="1" t="s">
        <v>19</v>
      </c>
      <c r="E2376" s="1" t="n">
        <v>9865</v>
      </c>
      <c r="F2376" s="1" t="n">
        <f aca="false">D2376-C2376</f>
        <v>2</v>
      </c>
      <c r="G2376" s="22" t="n">
        <v>3853.5</v>
      </c>
      <c r="H2376" s="1" t="n">
        <f aca="false">G2376*F2376</f>
        <v>7707</v>
      </c>
      <c r="I2376" s="13" t="s">
        <v>6502</v>
      </c>
      <c r="J2376" s="14" t="n">
        <v>7707</v>
      </c>
      <c r="K2376" s="1" t="n">
        <f aca="false">H2376-J2376</f>
        <v>0</v>
      </c>
      <c r="L2376" s="0"/>
    </row>
    <row r="2377" customFormat="false" ht="15.9" hidden="false" customHeight="false" outlineLevel="0" collapsed="false">
      <c r="A2377" s="1" t="s">
        <v>6503</v>
      </c>
      <c r="B2377" s="1" t="s">
        <v>6504</v>
      </c>
      <c r="C2377" s="1" t="s">
        <v>75</v>
      </c>
      <c r="D2377" s="1" t="s">
        <v>19</v>
      </c>
      <c r="E2377" s="1" t="n">
        <v>11185</v>
      </c>
      <c r="F2377" s="1" t="n">
        <f aca="false">D2377-C2377</f>
        <v>2</v>
      </c>
      <c r="G2377" s="22" t="n">
        <v>3853.5</v>
      </c>
      <c r="H2377" s="1" t="n">
        <f aca="false">G2377*F2377</f>
        <v>7707</v>
      </c>
      <c r="I2377" s="13" t="s">
        <v>6505</v>
      </c>
      <c r="J2377" s="14" t="n">
        <v>7707</v>
      </c>
      <c r="K2377" s="1" t="n">
        <f aca="false">H2377-J2377</f>
        <v>0</v>
      </c>
      <c r="L2377" s="0"/>
    </row>
    <row r="2378" customFormat="false" ht="30.8" hidden="false" customHeight="false" outlineLevel="0" collapsed="false">
      <c r="A2378" s="1" t="s">
        <v>6506</v>
      </c>
      <c r="B2378" s="1" t="s">
        <v>6507</v>
      </c>
      <c r="C2378" s="1" t="s">
        <v>47</v>
      </c>
      <c r="D2378" s="1" t="s">
        <v>142</v>
      </c>
      <c r="E2378" s="1" t="n">
        <v>5482.5</v>
      </c>
      <c r="F2378" s="1" t="n">
        <f aca="false">D2378-C2378</f>
        <v>1</v>
      </c>
      <c r="G2378" s="22" t="n">
        <v>3853.5</v>
      </c>
      <c r="H2378" s="1" t="n">
        <f aca="false">G2378*F2378</f>
        <v>3853.5</v>
      </c>
      <c r="I2378" s="13" t="s">
        <v>6508</v>
      </c>
      <c r="J2378" s="14" t="n">
        <v>3853.5</v>
      </c>
      <c r="K2378" s="1" t="n">
        <f aca="false">H2378-J2378</f>
        <v>0</v>
      </c>
      <c r="L2378" s="0"/>
    </row>
    <row r="2379" customFormat="false" ht="30.8" hidden="false" customHeight="false" outlineLevel="0" collapsed="false">
      <c r="A2379" s="1" t="s">
        <v>6509</v>
      </c>
      <c r="B2379" s="1" t="s">
        <v>6510</v>
      </c>
      <c r="C2379" s="1" t="s">
        <v>13</v>
      </c>
      <c r="D2379" s="1" t="s">
        <v>20</v>
      </c>
      <c r="E2379" s="1" t="n">
        <v>39917.5</v>
      </c>
      <c r="F2379" s="1" t="n">
        <f aca="false">D2379-C2379</f>
        <v>7</v>
      </c>
      <c r="G2379" s="22" t="n">
        <v>3853.5</v>
      </c>
      <c r="H2379" s="1" t="n">
        <f aca="false">G2379*F2379</f>
        <v>26974.5</v>
      </c>
      <c r="I2379" s="13" t="s">
        <v>6511</v>
      </c>
      <c r="J2379" s="14" t="n">
        <v>26974.5</v>
      </c>
      <c r="K2379" s="1" t="n">
        <f aca="false">H2379-J2379</f>
        <v>0</v>
      </c>
      <c r="L2379" s="0"/>
    </row>
    <row r="2380" customFormat="false" ht="15.9" hidden="false" customHeight="false" outlineLevel="0" collapsed="false">
      <c r="A2380" s="1" t="s">
        <v>6512</v>
      </c>
      <c r="B2380" s="1" t="s">
        <v>6513</v>
      </c>
      <c r="C2380" s="1" t="s">
        <v>43</v>
      </c>
      <c r="D2380" s="1" t="s">
        <v>142</v>
      </c>
      <c r="E2380" s="1" t="n">
        <v>28057.5</v>
      </c>
      <c r="F2380" s="1" t="n">
        <f aca="false">D2380-C2380</f>
        <v>3</v>
      </c>
      <c r="G2380" s="22" t="n">
        <v>3853.5</v>
      </c>
      <c r="H2380" s="1" t="n">
        <f aca="false">G2380*F2380</f>
        <v>11560.5</v>
      </c>
      <c r="I2380" s="13" t="s">
        <v>6514</v>
      </c>
      <c r="J2380" s="14" t="n">
        <v>11560.5</v>
      </c>
      <c r="K2380" s="1" t="n">
        <f aca="false">H2380-J2380</f>
        <v>0</v>
      </c>
      <c r="L2380" s="0"/>
    </row>
    <row r="2381" customFormat="false" ht="30.8" hidden="false" customHeight="false" outlineLevel="0" collapsed="false">
      <c r="A2381" s="1" t="s">
        <v>6515</v>
      </c>
      <c r="B2381" s="1" t="s">
        <v>6516</v>
      </c>
      <c r="C2381" s="1" t="s">
        <v>19</v>
      </c>
      <c r="D2381" s="1" t="s">
        <v>119</v>
      </c>
      <c r="E2381" s="1" t="n">
        <v>17317.5</v>
      </c>
      <c r="F2381" s="1" t="n">
        <f aca="false">D2381-C2381</f>
        <v>3</v>
      </c>
      <c r="G2381" s="22" t="n">
        <v>4693.5</v>
      </c>
      <c r="H2381" s="1" t="n">
        <f aca="false">G2381*F2381</f>
        <v>14080.5</v>
      </c>
      <c r="I2381" s="13" t="s">
        <v>6517</v>
      </c>
      <c r="J2381" s="14" t="n">
        <v>14080.5</v>
      </c>
      <c r="K2381" s="1" t="n">
        <f aca="false">H2381-J2381</f>
        <v>0</v>
      </c>
      <c r="L2381" s="0"/>
    </row>
    <row r="2382" customFormat="false" ht="15.9" hidden="false" customHeight="false" outlineLevel="0" collapsed="false">
      <c r="A2382" s="1" t="s">
        <v>6518</v>
      </c>
      <c r="B2382" s="1" t="s">
        <v>6519</v>
      </c>
      <c r="C2382" s="1" t="s">
        <v>14</v>
      </c>
      <c r="D2382" s="1" t="s">
        <v>180</v>
      </c>
      <c r="E2382" s="1" t="n">
        <v>13415</v>
      </c>
      <c r="F2382" s="1" t="n">
        <f aca="false">D2382-C2382</f>
        <v>2</v>
      </c>
      <c r="G2382" s="22" t="n">
        <v>4693.5</v>
      </c>
      <c r="H2382" s="1" t="n">
        <f aca="false">G2382*F2382</f>
        <v>9387</v>
      </c>
      <c r="I2382" s="13" t="s">
        <v>6520</v>
      </c>
      <c r="J2382" s="14" t="n">
        <v>9387</v>
      </c>
      <c r="K2382" s="1" t="n">
        <f aca="false">H2382-J2382</f>
        <v>0</v>
      </c>
      <c r="L2382" s="0"/>
    </row>
    <row r="2383" s="24" customFormat="true" ht="30.8" hidden="false" customHeight="false" outlineLevel="0" collapsed="false">
      <c r="A2383" s="22" t="s">
        <v>6521</v>
      </c>
      <c r="B2383" s="22" t="s">
        <v>6522</v>
      </c>
      <c r="C2383" s="22" t="s">
        <v>93</v>
      </c>
      <c r="D2383" s="22" t="s">
        <v>67</v>
      </c>
      <c r="E2383" s="22" t="n">
        <v>9865</v>
      </c>
      <c r="F2383" s="22" t="n">
        <f aca="false">D2383-C2383</f>
        <v>2</v>
      </c>
      <c r="G2383" s="22" t="n">
        <v>3853.5</v>
      </c>
      <c r="H2383" s="22" t="n">
        <f aca="false">G2383*F2383</f>
        <v>7707</v>
      </c>
      <c r="I2383" s="13" t="s">
        <v>6523</v>
      </c>
      <c r="J2383" s="14" t="n">
        <v>7707</v>
      </c>
      <c r="K2383" s="1" t="n">
        <f aca="false">H2383-J2383</f>
        <v>0</v>
      </c>
      <c r="L2383" s="22"/>
      <c r="AMI2383" s="0"/>
      <c r="AMJ2383" s="0"/>
    </row>
    <row r="2384" customFormat="false" ht="30.8" hidden="false" customHeight="false" outlineLevel="0" collapsed="false">
      <c r="A2384" s="1" t="s">
        <v>6524</v>
      </c>
      <c r="B2384" s="1" t="s">
        <v>6522</v>
      </c>
      <c r="C2384" s="1" t="s">
        <v>13</v>
      </c>
      <c r="D2384" s="1" t="s">
        <v>133</v>
      </c>
      <c r="E2384" s="1" t="n">
        <v>9865</v>
      </c>
      <c r="F2384" s="1" t="n">
        <f aca="false">D2384-C2384</f>
        <v>2</v>
      </c>
      <c r="G2384" s="22" t="n">
        <v>3853.5</v>
      </c>
      <c r="H2384" s="1" t="n">
        <f aca="false">G2384*F2384</f>
        <v>7707</v>
      </c>
      <c r="I2384" s="13" t="s">
        <v>6525</v>
      </c>
      <c r="J2384" s="14" t="n">
        <v>7707</v>
      </c>
      <c r="K2384" s="1" t="n">
        <f aca="false">H2384-J2384</f>
        <v>0</v>
      </c>
      <c r="L2384" s="0"/>
    </row>
    <row r="2385" s="24" customFormat="true" ht="30.8" hidden="false" customHeight="false" outlineLevel="0" collapsed="false">
      <c r="A2385" s="22" t="s">
        <v>6526</v>
      </c>
      <c r="B2385" s="22" t="s">
        <v>6522</v>
      </c>
      <c r="C2385" s="22" t="s">
        <v>133</v>
      </c>
      <c r="D2385" s="22" t="s">
        <v>51</v>
      </c>
      <c r="E2385" s="22" t="n">
        <v>9865</v>
      </c>
      <c r="F2385" s="22" t="n">
        <f aca="false">D2385-C2385</f>
        <v>2</v>
      </c>
      <c r="G2385" s="22" t="n">
        <v>3853.5</v>
      </c>
      <c r="H2385" s="22" t="n">
        <f aca="false">G2385*F2385</f>
        <v>7707</v>
      </c>
      <c r="I2385" s="13" t="s">
        <v>6527</v>
      </c>
      <c r="J2385" s="14" t="n">
        <v>7707</v>
      </c>
      <c r="K2385" s="1" t="n">
        <f aca="false">H2385-J2385</f>
        <v>0</v>
      </c>
      <c r="L2385" s="22"/>
      <c r="AMI2385" s="0"/>
      <c r="AMJ2385" s="0"/>
    </row>
    <row r="2386" customFormat="false" ht="15.9" hidden="false" customHeight="false" outlineLevel="0" collapsed="false">
      <c r="A2386" s="1" t="s">
        <v>6528</v>
      </c>
      <c r="B2386" s="1" t="s">
        <v>6529</v>
      </c>
      <c r="C2386" s="1" t="s">
        <v>39</v>
      </c>
      <c r="D2386" s="1" t="s">
        <v>86</v>
      </c>
      <c r="E2386" s="1" t="n">
        <v>13807.5</v>
      </c>
      <c r="F2386" s="1" t="n">
        <f aca="false">D2386-C2386</f>
        <v>2</v>
      </c>
      <c r="G2386" s="22" t="n">
        <v>3853.5</v>
      </c>
      <c r="H2386" s="1" t="n">
        <f aca="false">G2386*F2386</f>
        <v>7707</v>
      </c>
      <c r="I2386" s="13" t="s">
        <v>6530</v>
      </c>
      <c r="J2386" s="14" t="n">
        <v>7707</v>
      </c>
      <c r="K2386" s="1" t="n">
        <f aca="false">H2386-J2386</f>
        <v>0</v>
      </c>
      <c r="L2386" s="0"/>
    </row>
    <row r="2387" s="24" customFormat="true" ht="30.8" hidden="false" customHeight="false" outlineLevel="0" collapsed="false">
      <c r="A2387" s="22" t="s">
        <v>6531</v>
      </c>
      <c r="B2387" s="22" t="s">
        <v>6532</v>
      </c>
      <c r="C2387" s="22" t="s">
        <v>146</v>
      </c>
      <c r="D2387" s="22" t="s">
        <v>58</v>
      </c>
      <c r="E2387" s="22" t="n">
        <v>9865</v>
      </c>
      <c r="F2387" s="22" t="n">
        <f aca="false">D2387-C2387</f>
        <v>2</v>
      </c>
      <c r="G2387" s="22" t="n">
        <v>3853.5</v>
      </c>
      <c r="H2387" s="22" t="n">
        <f aca="false">G2387*F2387</f>
        <v>7707</v>
      </c>
      <c r="I2387" s="13" t="s">
        <v>6533</v>
      </c>
      <c r="J2387" s="14" t="n">
        <v>7707</v>
      </c>
      <c r="K2387" s="1" t="n">
        <f aca="false">H2387-J2387</f>
        <v>0</v>
      </c>
      <c r="L2387" s="22"/>
      <c r="AMI2387" s="0"/>
      <c r="AMJ2387" s="0"/>
    </row>
    <row r="2388" customFormat="false" ht="30.8" hidden="false" customHeight="false" outlineLevel="0" collapsed="false">
      <c r="A2388" s="1" t="s">
        <v>6534</v>
      </c>
      <c r="B2388" s="1" t="s">
        <v>6535</v>
      </c>
      <c r="C2388" s="1" t="s">
        <v>58</v>
      </c>
      <c r="D2388" s="1" t="s">
        <v>59</v>
      </c>
      <c r="E2388" s="1" t="n">
        <v>9865</v>
      </c>
      <c r="F2388" s="1" t="n">
        <f aca="false">D2388-C2388</f>
        <v>2</v>
      </c>
      <c r="G2388" s="22" t="n">
        <v>3853.5</v>
      </c>
      <c r="H2388" s="1" t="n">
        <f aca="false">G2388*F2388</f>
        <v>7707</v>
      </c>
      <c r="I2388" s="13" t="s">
        <v>6536</v>
      </c>
      <c r="J2388" s="14" t="n">
        <v>7707</v>
      </c>
      <c r="K2388" s="1" t="n">
        <f aca="false">H2388-J2388</f>
        <v>0</v>
      </c>
      <c r="L2388" s="0"/>
    </row>
    <row r="2389" customFormat="false" ht="30.8" hidden="false" customHeight="false" outlineLevel="0" collapsed="false">
      <c r="A2389" s="1" t="s">
        <v>6537</v>
      </c>
      <c r="B2389" s="1" t="s">
        <v>6538</v>
      </c>
      <c r="C2389" s="1" t="s">
        <v>14</v>
      </c>
      <c r="D2389" s="1" t="s">
        <v>20</v>
      </c>
      <c r="E2389" s="1" t="n">
        <v>4932.5</v>
      </c>
      <c r="F2389" s="1" t="n">
        <f aca="false">D2389-C2389</f>
        <v>1</v>
      </c>
      <c r="G2389" s="22" t="n">
        <v>3853.5</v>
      </c>
      <c r="H2389" s="1" t="n">
        <f aca="false">G2389*F2389</f>
        <v>3853.5</v>
      </c>
      <c r="I2389" s="13" t="s">
        <v>6539</v>
      </c>
      <c r="J2389" s="14" t="n">
        <v>3853.5</v>
      </c>
      <c r="K2389" s="1" t="n">
        <f aca="false">H2389-J2389</f>
        <v>0</v>
      </c>
      <c r="L2389" s="0"/>
    </row>
    <row r="2390" s="24" customFormat="true" ht="30.8" hidden="false" customHeight="false" outlineLevel="0" collapsed="false">
      <c r="A2390" s="22" t="s">
        <v>6540</v>
      </c>
      <c r="B2390" s="22" t="s">
        <v>6541</v>
      </c>
      <c r="C2390" s="22" t="s">
        <v>74</v>
      </c>
      <c r="D2390" s="22" t="s">
        <v>34</v>
      </c>
      <c r="E2390" s="22" t="n">
        <v>22417.5</v>
      </c>
      <c r="F2390" s="22" t="n">
        <f aca="false">D2390-C2390</f>
        <v>3</v>
      </c>
      <c r="G2390" s="22" t="n">
        <v>3853.5</v>
      </c>
      <c r="H2390" s="22" t="n">
        <f aca="false">G2390*F2390</f>
        <v>11560.5</v>
      </c>
      <c r="I2390" s="13" t="s">
        <v>6542</v>
      </c>
      <c r="J2390" s="14" t="n">
        <v>11560.5</v>
      </c>
      <c r="K2390" s="1" t="n">
        <f aca="false">H2390-J2390</f>
        <v>0</v>
      </c>
      <c r="L2390" s="22"/>
      <c r="AMI2390" s="0"/>
      <c r="AMJ2390" s="0"/>
    </row>
    <row r="2391" s="12" customFormat="true" ht="29.85" hidden="false" customHeight="false" outlineLevel="0" collapsed="false">
      <c r="A2391" s="19" t="s">
        <v>6543</v>
      </c>
      <c r="B2391" s="11" t="s">
        <v>6544</v>
      </c>
      <c r="C2391" s="11" t="s">
        <v>19</v>
      </c>
      <c r="D2391" s="11" t="s">
        <v>39</v>
      </c>
      <c r="E2391" s="11" t="n">
        <v>73290</v>
      </c>
      <c r="F2391" s="11" t="n">
        <f aca="false">D2391-C2391</f>
        <v>6</v>
      </c>
      <c r="G2391" s="8" t="n">
        <f aca="false">3853.5*2</f>
        <v>7707</v>
      </c>
      <c r="H2391" s="11" t="n">
        <f aca="false">G2391*F2391</f>
        <v>46242</v>
      </c>
      <c r="I2391" s="9" t="s">
        <v>6545</v>
      </c>
      <c r="J2391" s="10" t="n">
        <v>23121</v>
      </c>
      <c r="K2391" s="11" t="n">
        <f aca="false">H2391-J2391-J2392-J2392</f>
        <v>-23121</v>
      </c>
      <c r="L2391" s="11"/>
    </row>
    <row r="2392" s="12" customFormat="true" ht="15.85" hidden="false" customHeight="false" outlineLevel="0" collapsed="false">
      <c r="A2392" s="19"/>
      <c r="B2392" s="11"/>
      <c r="C2392" s="11"/>
      <c r="D2392" s="11"/>
      <c r="E2392" s="11"/>
      <c r="F2392" s="11"/>
      <c r="G2392" s="8"/>
      <c r="H2392" s="11"/>
      <c r="I2392" s="9" t="s">
        <v>6546</v>
      </c>
      <c r="J2392" s="10" t="n">
        <v>23121</v>
      </c>
      <c r="K2392" s="11" t="n">
        <v>0</v>
      </c>
      <c r="L2392" s="11"/>
    </row>
    <row r="2393" customFormat="false" ht="30.8" hidden="false" customHeight="false" outlineLevel="0" collapsed="false">
      <c r="A2393" s="1" t="s">
        <v>6547</v>
      </c>
      <c r="B2393" s="1" t="s">
        <v>6548</v>
      </c>
      <c r="C2393" s="1" t="s">
        <v>63</v>
      </c>
      <c r="D2393" s="1" t="s">
        <v>82</v>
      </c>
      <c r="E2393" s="1" t="n">
        <v>29595</v>
      </c>
      <c r="F2393" s="1" t="n">
        <f aca="false">D2393-C2393</f>
        <v>6</v>
      </c>
      <c r="G2393" s="22" t="n">
        <v>3853.5</v>
      </c>
      <c r="H2393" s="1" t="n">
        <f aca="false">G2393*F2393</f>
        <v>23121</v>
      </c>
      <c r="I2393" s="13" t="s">
        <v>6549</v>
      </c>
      <c r="J2393" s="14" t="n">
        <v>23121</v>
      </c>
      <c r="K2393" s="1" t="n">
        <f aca="false">H2393-J2393</f>
        <v>0</v>
      </c>
      <c r="L2393" s="0"/>
    </row>
    <row r="2394" customFormat="false" ht="30.8" hidden="false" customHeight="false" outlineLevel="0" collapsed="false">
      <c r="A2394" s="1" t="s">
        <v>6550</v>
      </c>
      <c r="B2394" s="1" t="s">
        <v>6551</v>
      </c>
      <c r="C2394" s="1" t="s">
        <v>133</v>
      </c>
      <c r="D2394" s="1" t="s">
        <v>51</v>
      </c>
      <c r="E2394" s="1" t="n">
        <v>14565</v>
      </c>
      <c r="F2394" s="1" t="n">
        <f aca="false">D2394-C2394</f>
        <v>2</v>
      </c>
      <c r="G2394" s="22" t="n">
        <v>3853.5</v>
      </c>
      <c r="H2394" s="1" t="n">
        <f aca="false">G2394*F2394</f>
        <v>7707</v>
      </c>
      <c r="I2394" s="13" t="s">
        <v>6552</v>
      </c>
      <c r="J2394" s="14" t="n">
        <v>7707</v>
      </c>
      <c r="K2394" s="1" t="n">
        <f aca="false">H2394-J2394</f>
        <v>0</v>
      </c>
      <c r="L2394" s="0"/>
    </row>
    <row r="2395" customFormat="false" ht="15.9" hidden="false" customHeight="false" outlineLevel="0" collapsed="false">
      <c r="A2395" s="1" t="s">
        <v>6553</v>
      </c>
      <c r="B2395" s="1" t="s">
        <v>6554</v>
      </c>
      <c r="C2395" s="1" t="s">
        <v>63</v>
      </c>
      <c r="D2395" s="1" t="s">
        <v>75</v>
      </c>
      <c r="E2395" s="1" t="n">
        <v>20467.5</v>
      </c>
      <c r="F2395" s="1" t="n">
        <f aca="false">D2395-C2395</f>
        <v>3</v>
      </c>
      <c r="G2395" s="22" t="n">
        <v>5743.5</v>
      </c>
      <c r="H2395" s="1" t="n">
        <f aca="false">G2395*F2395</f>
        <v>17230.5</v>
      </c>
      <c r="I2395" s="13" t="s">
        <v>6555</v>
      </c>
      <c r="J2395" s="14" t="n">
        <v>17230.2</v>
      </c>
      <c r="K2395" s="1" t="n">
        <f aca="false">H2395-J2395</f>
        <v>0.299999999999272</v>
      </c>
      <c r="L2395" s="0"/>
    </row>
    <row r="2396" customFormat="false" ht="15.9" hidden="false" customHeight="false" outlineLevel="0" collapsed="false">
      <c r="A2396" s="1" t="s">
        <v>6556</v>
      </c>
      <c r="B2396" s="1" t="s">
        <v>6557</v>
      </c>
      <c r="C2396" s="1" t="s">
        <v>20</v>
      </c>
      <c r="D2396" s="1" t="s">
        <v>180</v>
      </c>
      <c r="E2396" s="1" t="n">
        <v>4932.5</v>
      </c>
      <c r="F2396" s="1" t="n">
        <f aca="false">D2396-C2396</f>
        <v>1</v>
      </c>
      <c r="G2396" s="22" t="n">
        <v>3853.5</v>
      </c>
      <c r="H2396" s="1" t="n">
        <f aca="false">G2396*F2396</f>
        <v>3853.5</v>
      </c>
      <c r="I2396" s="13" t="s">
        <v>6558</v>
      </c>
      <c r="J2396" s="14" t="n">
        <v>3853.5</v>
      </c>
      <c r="K2396" s="1" t="n">
        <f aca="false">H2396-J2396</f>
        <v>0</v>
      </c>
      <c r="L2396" s="0"/>
    </row>
    <row r="2397" customFormat="false" ht="30.8" hidden="false" customHeight="false" outlineLevel="0" collapsed="false">
      <c r="A2397" s="1" t="s">
        <v>6559</v>
      </c>
      <c r="B2397" s="1" t="s">
        <v>6560</v>
      </c>
      <c r="C2397" s="1" t="s">
        <v>74</v>
      </c>
      <c r="D2397" s="1" t="s">
        <v>34</v>
      </c>
      <c r="E2397" s="1" t="n">
        <v>15952.5</v>
      </c>
      <c r="F2397" s="1" t="n">
        <f aca="false">D2397-C2397</f>
        <v>3</v>
      </c>
      <c r="G2397" s="22" t="n">
        <v>3853.5</v>
      </c>
      <c r="H2397" s="1" t="n">
        <f aca="false">G2397*F2397</f>
        <v>11560.5</v>
      </c>
      <c r="I2397" s="13" t="s">
        <v>6561</v>
      </c>
      <c r="J2397" s="14" t="n">
        <v>11560.5</v>
      </c>
      <c r="K2397" s="1" t="n">
        <f aca="false">H2397-J2397</f>
        <v>0</v>
      </c>
      <c r="L2397" s="0"/>
    </row>
    <row r="2398" s="24" customFormat="true" ht="30.8" hidden="false" customHeight="false" outlineLevel="0" collapsed="false">
      <c r="A2398" s="22" t="s">
        <v>6562</v>
      </c>
      <c r="B2398" s="22" t="s">
        <v>6563</v>
      </c>
      <c r="C2398" s="22" t="s">
        <v>207</v>
      </c>
      <c r="D2398" s="22" t="s">
        <v>14</v>
      </c>
      <c r="E2398" s="22" t="n">
        <v>19297.5</v>
      </c>
      <c r="F2398" s="22" t="n">
        <f aca="false">D2398-C2398</f>
        <v>3</v>
      </c>
      <c r="G2398" s="22" t="n">
        <v>4693.5</v>
      </c>
      <c r="H2398" s="22" t="n">
        <f aca="false">G2398*F2398</f>
        <v>14080.5</v>
      </c>
      <c r="I2398" s="13" t="s">
        <v>6564</v>
      </c>
      <c r="J2398" s="14" t="n">
        <v>14080.5</v>
      </c>
      <c r="K2398" s="1" t="n">
        <f aca="false">H2398-J2398</f>
        <v>0</v>
      </c>
      <c r="L2398" s="22"/>
      <c r="AMI2398" s="0"/>
      <c r="AMJ2398" s="0"/>
    </row>
    <row r="2399" s="24" customFormat="true" ht="30.8" hidden="false" customHeight="false" outlineLevel="0" collapsed="false">
      <c r="A2399" s="22" t="s">
        <v>6565</v>
      </c>
      <c r="B2399" s="22" t="s">
        <v>6563</v>
      </c>
      <c r="C2399" s="22" t="s">
        <v>14</v>
      </c>
      <c r="D2399" s="22" t="s">
        <v>20</v>
      </c>
      <c r="E2399" s="22" t="n">
        <v>5482.5</v>
      </c>
      <c r="F2399" s="22" t="n">
        <f aca="false">D2399-C2399</f>
        <v>1</v>
      </c>
      <c r="G2399" s="22" t="n">
        <v>3853.5</v>
      </c>
      <c r="H2399" s="22" t="n">
        <f aca="false">G2399*F2399</f>
        <v>3853.5</v>
      </c>
      <c r="I2399" s="13" t="s">
        <v>6566</v>
      </c>
      <c r="J2399" s="14" t="n">
        <v>3853.5</v>
      </c>
      <c r="K2399" s="1" t="n">
        <f aca="false">H2399-J2399</f>
        <v>0</v>
      </c>
      <c r="L2399" s="22"/>
      <c r="AMI2399" s="0"/>
      <c r="AMJ2399" s="0"/>
    </row>
    <row r="2400" s="12" customFormat="true" ht="29.85" hidden="false" customHeight="false" outlineLevel="0" collapsed="false">
      <c r="A2400" s="19" t="s">
        <v>6567</v>
      </c>
      <c r="B2400" s="11" t="s">
        <v>6568</v>
      </c>
      <c r="C2400" s="11" t="s">
        <v>166</v>
      </c>
      <c r="D2400" s="11" t="s">
        <v>29</v>
      </c>
      <c r="E2400" s="11" t="n">
        <v>46160</v>
      </c>
      <c r="F2400" s="11" t="n">
        <v>4</v>
      </c>
      <c r="G2400" s="8" t="n">
        <v>3670</v>
      </c>
      <c r="H2400" s="11" t="n">
        <f aca="false">(G2400*F2400)*2</f>
        <v>29360</v>
      </c>
      <c r="I2400" s="9" t="s">
        <v>6569</v>
      </c>
      <c r="J2400" s="10" t="n">
        <v>14680</v>
      </c>
      <c r="K2400" s="11" t="n">
        <f aca="false">H2400+H2401-J2400-J2401-J2402-J2403</f>
        <v>0</v>
      </c>
      <c r="L2400" s="11"/>
    </row>
    <row r="2401" s="12" customFormat="true" ht="29.85" hidden="false" customHeight="false" outlineLevel="0" collapsed="false">
      <c r="A2401" s="19"/>
      <c r="B2401" s="11"/>
      <c r="C2401" s="11"/>
      <c r="D2401" s="11"/>
      <c r="E2401" s="11"/>
      <c r="F2401" s="11" t="n">
        <v>1</v>
      </c>
      <c r="G2401" s="8" t="n">
        <f aca="false">5000*2</f>
        <v>10000</v>
      </c>
      <c r="H2401" s="11" t="n">
        <f aca="false">G2401*F2401</f>
        <v>10000</v>
      </c>
      <c r="I2401" s="9" t="s">
        <v>6570</v>
      </c>
      <c r="J2401" s="10" t="n">
        <v>14680</v>
      </c>
      <c r="K2401" s="11" t="n">
        <v>0</v>
      </c>
      <c r="L2401" s="11"/>
    </row>
    <row r="2402" s="12" customFormat="true" ht="29.85" hidden="false" customHeight="false" outlineLevel="0" collapsed="false">
      <c r="A2402" s="19"/>
      <c r="B2402" s="11"/>
      <c r="C2402" s="11"/>
      <c r="D2402" s="11"/>
      <c r="E2402" s="11"/>
      <c r="F2402" s="11"/>
      <c r="G2402" s="8"/>
      <c r="H2402" s="11"/>
      <c r="I2402" s="9" t="s">
        <v>6571</v>
      </c>
      <c r="J2402" s="10" t="n">
        <v>5000</v>
      </c>
      <c r="K2402" s="11" t="n">
        <v>0</v>
      </c>
      <c r="L2402" s="11"/>
    </row>
    <row r="2403" s="12" customFormat="true" ht="29.85" hidden="false" customHeight="false" outlineLevel="0" collapsed="false">
      <c r="A2403" s="19"/>
      <c r="B2403" s="11"/>
      <c r="C2403" s="11"/>
      <c r="D2403" s="11"/>
      <c r="E2403" s="11"/>
      <c r="F2403" s="11"/>
      <c r="G2403" s="8"/>
      <c r="H2403" s="11"/>
      <c r="I2403" s="9" t="s">
        <v>6572</v>
      </c>
      <c r="J2403" s="10" t="n">
        <v>5000</v>
      </c>
      <c r="K2403" s="11" t="n">
        <v>0</v>
      </c>
      <c r="L2403" s="11"/>
    </row>
    <row r="2404" s="24" customFormat="true" ht="30.8" hidden="false" customHeight="false" outlineLevel="0" collapsed="false">
      <c r="A2404" s="22" t="s">
        <v>6573</v>
      </c>
      <c r="B2404" s="22" t="s">
        <v>6574</v>
      </c>
      <c r="C2404" s="22" t="s">
        <v>150</v>
      </c>
      <c r="D2404" s="22" t="s">
        <v>59</v>
      </c>
      <c r="E2404" s="22" t="n">
        <v>18322.5</v>
      </c>
      <c r="F2404" s="22" t="n">
        <f aca="false">D2404-C2404</f>
        <v>3</v>
      </c>
      <c r="G2404" s="22" t="n">
        <v>3853.5</v>
      </c>
      <c r="H2404" s="22" t="n">
        <f aca="false">G2404*F2404</f>
        <v>11560.5</v>
      </c>
      <c r="I2404" s="13" t="s">
        <v>6575</v>
      </c>
      <c r="J2404" s="14" t="n">
        <v>11560.5</v>
      </c>
      <c r="K2404" s="1" t="n">
        <f aca="false">H2404-J2404</f>
        <v>0</v>
      </c>
      <c r="L2404" s="22"/>
      <c r="AMI2404" s="0"/>
      <c r="AMJ2404" s="0"/>
    </row>
    <row r="2405" s="12" customFormat="true" ht="15.85" hidden="false" customHeight="false" outlineLevel="0" collapsed="false">
      <c r="A2405" s="19" t="s">
        <v>6576</v>
      </c>
      <c r="B2405" s="11" t="s">
        <v>6577</v>
      </c>
      <c r="C2405" s="11" t="s">
        <v>180</v>
      </c>
      <c r="D2405" s="11" t="s">
        <v>58</v>
      </c>
      <c r="E2405" s="11" t="n">
        <v>71752.5</v>
      </c>
      <c r="F2405" s="11" t="n">
        <f aca="false">D2405-C2405</f>
        <v>3</v>
      </c>
      <c r="G2405" s="8" t="n">
        <f aca="false">3853.5*3</f>
        <v>11560.5</v>
      </c>
      <c r="H2405" s="11" t="n">
        <f aca="false">G2405*F2405</f>
        <v>34681.5</v>
      </c>
      <c r="I2405" s="9" t="s">
        <v>6578</v>
      </c>
      <c r="J2405" s="10" t="n">
        <v>11560.5</v>
      </c>
      <c r="K2405" s="11" t="n">
        <f aca="false">H2405-J2405-J2406-J2407</f>
        <v>0</v>
      </c>
      <c r="L2405" s="11"/>
    </row>
    <row r="2406" customFormat="false" ht="15.85" hidden="false" customHeight="false" outlineLevel="0" collapsed="false">
      <c r="A2406" s="19"/>
      <c r="B2406" s="11"/>
      <c r="C2406" s="11"/>
      <c r="D2406" s="11"/>
      <c r="E2406" s="11"/>
      <c r="F2406" s="11"/>
      <c r="G2406" s="11"/>
      <c r="H2406" s="11"/>
      <c r="I2406" s="9" t="s">
        <v>6579</v>
      </c>
      <c r="J2406" s="10" t="n">
        <v>11560.5</v>
      </c>
      <c r="K2406" s="11" t="n">
        <v>0</v>
      </c>
      <c r="L2406" s="11"/>
    </row>
    <row r="2407" customFormat="false" ht="30.8" hidden="false" customHeight="false" outlineLevel="0" collapsed="false">
      <c r="A2407" s="19"/>
      <c r="B2407" s="11"/>
      <c r="C2407" s="11"/>
      <c r="D2407" s="11"/>
      <c r="E2407" s="11"/>
      <c r="F2407" s="11"/>
      <c r="G2407" s="8"/>
      <c r="H2407" s="11"/>
      <c r="I2407" s="9" t="s">
        <v>6580</v>
      </c>
      <c r="J2407" s="10" t="n">
        <v>11560.5</v>
      </c>
      <c r="K2407" s="11" t="n">
        <v>0</v>
      </c>
      <c r="L2407" s="11"/>
    </row>
    <row r="2408" customFormat="false" ht="30.8" hidden="false" customHeight="false" outlineLevel="0" collapsed="false">
      <c r="A2408" s="1" t="s">
        <v>6581</v>
      </c>
      <c r="B2408" s="1" t="s">
        <v>6582</v>
      </c>
      <c r="C2408" s="1" t="s">
        <v>20</v>
      </c>
      <c r="D2408" s="1" t="s">
        <v>59</v>
      </c>
      <c r="E2408" s="1" t="n">
        <v>36645</v>
      </c>
      <c r="F2408" s="1" t="n">
        <f aca="false">D2408-C2408</f>
        <v>6</v>
      </c>
      <c r="G2408" s="22" t="n">
        <v>3853.5</v>
      </c>
      <c r="H2408" s="1" t="n">
        <f aca="false">G2408*F2408</f>
        <v>23121</v>
      </c>
      <c r="I2408" s="13" t="s">
        <v>6583</v>
      </c>
      <c r="J2408" s="14" t="n">
        <v>23121</v>
      </c>
      <c r="K2408" s="1" t="n">
        <f aca="false">H2408-J2408</f>
        <v>0</v>
      </c>
      <c r="L2408" s="0"/>
    </row>
    <row r="2409" customFormat="false" ht="30.8" hidden="false" customHeight="false" outlineLevel="0" collapsed="false">
      <c r="A2409" s="1" t="s">
        <v>6584</v>
      </c>
      <c r="B2409" s="1" t="s">
        <v>6585</v>
      </c>
      <c r="C2409" s="1" t="s">
        <v>34</v>
      </c>
      <c r="D2409" s="1" t="s">
        <v>93</v>
      </c>
      <c r="E2409" s="1" t="n">
        <v>18142.5</v>
      </c>
      <c r="F2409" s="1" t="n">
        <f aca="false">D2409-C2409</f>
        <v>3</v>
      </c>
      <c r="G2409" s="22" t="n">
        <v>4693.5</v>
      </c>
      <c r="H2409" s="1" t="n">
        <f aca="false">G2409*F2409</f>
        <v>14080.5</v>
      </c>
      <c r="I2409" s="13" t="s">
        <v>6586</v>
      </c>
      <c r="J2409" s="14" t="n">
        <v>14080.5</v>
      </c>
      <c r="K2409" s="1" t="n">
        <f aca="false">H2409-J2409</f>
        <v>0</v>
      </c>
      <c r="L2409" s="0"/>
    </row>
    <row r="2410" customFormat="false" ht="30.8" hidden="false" customHeight="false" outlineLevel="0" collapsed="false">
      <c r="A2410" s="1" t="s">
        <v>6587</v>
      </c>
      <c r="B2410" s="1" t="s">
        <v>6588</v>
      </c>
      <c r="C2410" s="1" t="s">
        <v>150</v>
      </c>
      <c r="D2410" s="1" t="s">
        <v>59</v>
      </c>
      <c r="E2410" s="1" t="n">
        <v>15622.5</v>
      </c>
      <c r="F2410" s="1" t="n">
        <f aca="false">D2410-C2410</f>
        <v>3</v>
      </c>
      <c r="G2410" s="22" t="n">
        <v>3853.5</v>
      </c>
      <c r="H2410" s="1" t="n">
        <f aca="false">G2410*F2410</f>
        <v>11560.5</v>
      </c>
      <c r="I2410" s="13" t="s">
        <v>6589</v>
      </c>
      <c r="J2410" s="14" t="n">
        <v>11560.5</v>
      </c>
      <c r="K2410" s="1" t="n">
        <f aca="false">H2410-J2410</f>
        <v>0</v>
      </c>
      <c r="L2410" s="0"/>
    </row>
    <row r="2411" customFormat="false" ht="30.8" hidden="false" customHeight="false" outlineLevel="0" collapsed="false">
      <c r="A2411" s="1" t="s">
        <v>6590</v>
      </c>
      <c r="B2411" s="1" t="s">
        <v>6591</v>
      </c>
      <c r="C2411" s="1" t="s">
        <v>35</v>
      </c>
      <c r="D2411" s="1" t="s">
        <v>13</v>
      </c>
      <c r="E2411" s="1" t="n">
        <v>12215</v>
      </c>
      <c r="F2411" s="1" t="n">
        <f aca="false">D2411-C2411</f>
        <v>2</v>
      </c>
      <c r="G2411" s="22" t="n">
        <v>3853.5</v>
      </c>
      <c r="H2411" s="1" t="n">
        <f aca="false">G2411*F2411</f>
        <v>7707</v>
      </c>
      <c r="I2411" s="13" t="s">
        <v>6592</v>
      </c>
      <c r="J2411" s="14" t="n">
        <v>7707</v>
      </c>
      <c r="K2411" s="1" t="n">
        <f aca="false">H2411-J2411</f>
        <v>0</v>
      </c>
      <c r="L2411" s="0"/>
    </row>
    <row r="2412" customFormat="false" ht="30.8" hidden="false" customHeight="false" outlineLevel="0" collapsed="false">
      <c r="A2412" s="1" t="s">
        <v>6593</v>
      </c>
      <c r="B2412" s="1" t="s">
        <v>6594</v>
      </c>
      <c r="C2412" s="1" t="s">
        <v>13</v>
      </c>
      <c r="D2412" s="1" t="s">
        <v>207</v>
      </c>
      <c r="E2412" s="1" t="n">
        <v>14797.5</v>
      </c>
      <c r="F2412" s="1" t="n">
        <f aca="false">D2412-C2412</f>
        <v>3</v>
      </c>
      <c r="G2412" s="22" t="n">
        <v>3853.5</v>
      </c>
      <c r="H2412" s="1" t="n">
        <f aca="false">G2412*F2412</f>
        <v>11560.5</v>
      </c>
      <c r="I2412" s="13" t="s">
        <v>6595</v>
      </c>
      <c r="J2412" s="14" t="n">
        <v>11560.5</v>
      </c>
      <c r="K2412" s="1" t="n">
        <f aca="false">H2412-J2412</f>
        <v>0</v>
      </c>
      <c r="L2412" s="0"/>
    </row>
    <row r="2413" s="24" customFormat="true" ht="15.9" hidden="false" customHeight="false" outlineLevel="0" collapsed="false">
      <c r="A2413" s="22" t="s">
        <v>6596</v>
      </c>
      <c r="B2413" s="22" t="s">
        <v>6597</v>
      </c>
      <c r="C2413" s="22" t="s">
        <v>13</v>
      </c>
      <c r="D2413" s="22" t="s">
        <v>207</v>
      </c>
      <c r="E2413" s="22" t="n">
        <v>18322.5</v>
      </c>
      <c r="F2413" s="22" t="n">
        <f aca="false">D2413-C2413</f>
        <v>3</v>
      </c>
      <c r="G2413" s="22" t="n">
        <v>3853.5</v>
      </c>
      <c r="H2413" s="22" t="n">
        <f aca="false">G2413*F2413</f>
        <v>11560.5</v>
      </c>
      <c r="I2413" s="13" t="s">
        <v>6598</v>
      </c>
      <c r="J2413" s="14" t="n">
        <v>11560.5</v>
      </c>
      <c r="K2413" s="1" t="n">
        <f aca="false">H2413-J2413</f>
        <v>0</v>
      </c>
      <c r="L2413" s="22"/>
      <c r="AMI2413" s="0"/>
      <c r="AMJ2413" s="0"/>
    </row>
    <row r="2414" customFormat="false" ht="30.8" hidden="false" customHeight="false" outlineLevel="0" collapsed="false">
      <c r="A2414" s="1" t="s">
        <v>6599</v>
      </c>
      <c r="B2414" s="1" t="s">
        <v>6600</v>
      </c>
      <c r="C2414" s="1" t="s">
        <v>39</v>
      </c>
      <c r="D2414" s="1" t="s">
        <v>86</v>
      </c>
      <c r="E2414" s="1" t="n">
        <v>12215</v>
      </c>
      <c r="F2414" s="1" t="n">
        <f aca="false">D2414-C2414</f>
        <v>2</v>
      </c>
      <c r="G2414" s="22" t="n">
        <v>3853.5</v>
      </c>
      <c r="H2414" s="1" t="n">
        <f aca="false">G2414*F2414</f>
        <v>7707</v>
      </c>
      <c r="I2414" s="13" t="s">
        <v>6601</v>
      </c>
      <c r="J2414" s="14" t="n">
        <v>7707</v>
      </c>
      <c r="K2414" s="1" t="n">
        <f aca="false">H2414-J2414</f>
        <v>0</v>
      </c>
      <c r="L2414" s="0"/>
    </row>
    <row r="2415" customFormat="false" ht="30.8" hidden="false" customHeight="false" outlineLevel="0" collapsed="false">
      <c r="A2415" s="1" t="s">
        <v>6602</v>
      </c>
      <c r="B2415" s="1" t="s">
        <v>6603</v>
      </c>
      <c r="C2415" s="1" t="s">
        <v>24</v>
      </c>
      <c r="D2415" s="1" t="s">
        <v>75</v>
      </c>
      <c r="E2415" s="1" t="n">
        <v>4932.5</v>
      </c>
      <c r="F2415" s="1" t="n">
        <f aca="false">D2415-C2415</f>
        <v>1</v>
      </c>
      <c r="G2415" s="22" t="n">
        <v>3853.5</v>
      </c>
      <c r="H2415" s="1" t="n">
        <f aca="false">G2415*F2415</f>
        <v>3853.5</v>
      </c>
      <c r="I2415" s="13" t="s">
        <v>6604</v>
      </c>
      <c r="J2415" s="14" t="n">
        <v>3853.5</v>
      </c>
      <c r="K2415" s="1" t="n">
        <f aca="false">H2415-J2415</f>
        <v>0</v>
      </c>
      <c r="L2415" s="0"/>
    </row>
    <row r="2416" customFormat="false" ht="30.8" hidden="false" customHeight="false" outlineLevel="0" collapsed="false">
      <c r="A2416" s="1" t="s">
        <v>6605</v>
      </c>
      <c r="B2416" s="1" t="s">
        <v>6606</v>
      </c>
      <c r="C2416" s="1" t="s">
        <v>14</v>
      </c>
      <c r="D2416" s="1" t="s">
        <v>180</v>
      </c>
      <c r="E2416" s="1" t="n">
        <v>9865</v>
      </c>
      <c r="F2416" s="1" t="n">
        <f aca="false">D2416-C2416</f>
        <v>2</v>
      </c>
      <c r="G2416" s="22" t="n">
        <v>3853.5</v>
      </c>
      <c r="H2416" s="1" t="n">
        <f aca="false">G2416*F2416</f>
        <v>7707</v>
      </c>
      <c r="I2416" s="13" t="s">
        <v>6607</v>
      </c>
      <c r="J2416" s="14" t="n">
        <v>7707</v>
      </c>
      <c r="K2416" s="1" t="n">
        <f aca="false">H2416-J2416</f>
        <v>0</v>
      </c>
      <c r="L2416" s="0"/>
    </row>
    <row r="2417" customFormat="false" ht="30.8" hidden="false" customHeight="false" outlineLevel="0" collapsed="false">
      <c r="A2417" s="1" t="s">
        <v>6608</v>
      </c>
      <c r="B2417" s="1" t="s">
        <v>6609</v>
      </c>
      <c r="C2417" s="1" t="s">
        <v>133</v>
      </c>
      <c r="D2417" s="1" t="s">
        <v>112</v>
      </c>
      <c r="E2417" s="1" t="n">
        <v>18322.5</v>
      </c>
      <c r="F2417" s="1" t="n">
        <f aca="false">D2417-C2417</f>
        <v>3</v>
      </c>
      <c r="G2417" s="22" t="n">
        <v>3853.5</v>
      </c>
      <c r="H2417" s="1" t="n">
        <f aca="false">G2417*F2417</f>
        <v>11560.5</v>
      </c>
      <c r="I2417" s="13" t="s">
        <v>6610</v>
      </c>
      <c r="J2417" s="14" t="n">
        <v>11560.5</v>
      </c>
      <c r="K2417" s="1" t="n">
        <f aca="false">H2417-J2417</f>
        <v>0</v>
      </c>
      <c r="L2417" s="0"/>
    </row>
    <row r="2418" s="24" customFormat="true" ht="15.9" hidden="false" customHeight="false" outlineLevel="0" collapsed="false">
      <c r="A2418" s="22" t="s">
        <v>6611</v>
      </c>
      <c r="B2418" s="22" t="s">
        <v>6612</v>
      </c>
      <c r="C2418" s="22" t="s">
        <v>39</v>
      </c>
      <c r="D2418" s="22" t="s">
        <v>86</v>
      </c>
      <c r="E2418" s="22" t="n">
        <v>9865</v>
      </c>
      <c r="F2418" s="22" t="n">
        <f aca="false">D2418-C2418</f>
        <v>2</v>
      </c>
      <c r="G2418" s="22" t="n">
        <v>3853.5</v>
      </c>
      <c r="H2418" s="22" t="n">
        <f aca="false">G2418*F2418</f>
        <v>7707</v>
      </c>
      <c r="I2418" s="13" t="s">
        <v>6613</v>
      </c>
      <c r="J2418" s="14" t="n">
        <v>7707</v>
      </c>
      <c r="K2418" s="1" t="n">
        <f aca="false">H2418-J2418</f>
        <v>0</v>
      </c>
      <c r="L2418" s="22"/>
      <c r="AMI2418" s="0"/>
      <c r="AMJ2418" s="0"/>
    </row>
    <row r="2419" customFormat="false" ht="30.8" hidden="false" customHeight="false" outlineLevel="0" collapsed="false">
      <c r="A2419" s="1" t="s">
        <v>6614</v>
      </c>
      <c r="B2419" s="1" t="s">
        <v>6615</v>
      </c>
      <c r="C2419" s="1" t="s">
        <v>14</v>
      </c>
      <c r="D2419" s="1" t="s">
        <v>180</v>
      </c>
      <c r="E2419" s="1" t="n">
        <v>16082.5</v>
      </c>
      <c r="F2419" s="1" t="n">
        <f aca="false">D2419-C2419</f>
        <v>2</v>
      </c>
      <c r="G2419" s="22" t="n">
        <v>3853.5</v>
      </c>
      <c r="H2419" s="1" t="n">
        <f aca="false">G2419*F2419</f>
        <v>7707</v>
      </c>
      <c r="I2419" s="13" t="s">
        <v>6616</v>
      </c>
      <c r="J2419" s="14" t="n">
        <v>7707</v>
      </c>
      <c r="K2419" s="1" t="n">
        <f aca="false">H2419-J2419</f>
        <v>0</v>
      </c>
      <c r="L2419" s="0"/>
    </row>
    <row r="2420" customFormat="false" ht="30.8" hidden="false" customHeight="false" outlineLevel="0" collapsed="false">
      <c r="A2420" s="1" t="s">
        <v>6617</v>
      </c>
      <c r="B2420" s="1" t="s">
        <v>6618</v>
      </c>
      <c r="C2420" s="1" t="s">
        <v>34</v>
      </c>
      <c r="D2420" s="1" t="s">
        <v>35</v>
      </c>
      <c r="E2420" s="1" t="n">
        <v>40935</v>
      </c>
      <c r="F2420" s="1" t="n">
        <f aca="false">D2420-C2420</f>
        <v>6</v>
      </c>
      <c r="G2420" s="22" t="n">
        <v>5743.5</v>
      </c>
      <c r="H2420" s="1" t="n">
        <f aca="false">G2420*F2420</f>
        <v>34461</v>
      </c>
      <c r="I2420" s="13" t="s">
        <v>6619</v>
      </c>
      <c r="J2420" s="14" t="n">
        <v>34460.4</v>
      </c>
      <c r="K2420" s="1" t="n">
        <f aca="false">H2420-J2420</f>
        <v>0.599999999998545</v>
      </c>
      <c r="L2420" s="0"/>
    </row>
    <row r="2421" customFormat="false" ht="30.8" hidden="false" customHeight="false" outlineLevel="0" collapsed="false">
      <c r="A2421" s="1" t="s">
        <v>6620</v>
      </c>
      <c r="B2421" s="1" t="s">
        <v>6621</v>
      </c>
      <c r="C2421" s="1" t="s">
        <v>43</v>
      </c>
      <c r="D2421" s="1" t="s">
        <v>142</v>
      </c>
      <c r="E2421" s="1" t="n">
        <v>15622.5</v>
      </c>
      <c r="F2421" s="1" t="n">
        <f aca="false">D2421-C2421</f>
        <v>3</v>
      </c>
      <c r="G2421" s="22" t="n">
        <v>3853.5</v>
      </c>
      <c r="H2421" s="1" t="n">
        <f aca="false">G2421*F2421</f>
        <v>11560.5</v>
      </c>
      <c r="I2421" s="13" t="s">
        <v>6622</v>
      </c>
      <c r="J2421" s="14" t="n">
        <v>11560.5</v>
      </c>
      <c r="K2421" s="1" t="n">
        <f aca="false">H2421-J2421</f>
        <v>0</v>
      </c>
      <c r="L2421" s="0"/>
    </row>
    <row r="2422" customFormat="false" ht="30.8" hidden="false" customHeight="false" outlineLevel="0" collapsed="false">
      <c r="A2422" s="1" t="s">
        <v>6623</v>
      </c>
      <c r="B2422" s="1" t="s">
        <v>6624</v>
      </c>
      <c r="C2422" s="1" t="s">
        <v>67</v>
      </c>
      <c r="D2422" s="1" t="s">
        <v>39</v>
      </c>
      <c r="E2422" s="1" t="n">
        <v>10635</v>
      </c>
      <c r="F2422" s="1" t="n">
        <f aca="false">D2422-C2422</f>
        <v>2</v>
      </c>
      <c r="G2422" s="22" t="n">
        <v>3853.5</v>
      </c>
      <c r="H2422" s="1" t="n">
        <f aca="false">G2422*F2422</f>
        <v>7707</v>
      </c>
      <c r="I2422" s="13" t="s">
        <v>6625</v>
      </c>
      <c r="J2422" s="14" t="n">
        <v>7707</v>
      </c>
      <c r="K2422" s="1" t="n">
        <f aca="false">H2422-J2422</f>
        <v>0</v>
      </c>
      <c r="L2422" s="0"/>
    </row>
    <row r="2423" customFormat="false" ht="30.8" hidden="false" customHeight="false" outlineLevel="0" collapsed="false">
      <c r="A2423" s="1" t="s">
        <v>6626</v>
      </c>
      <c r="B2423" s="1" t="s">
        <v>6627</v>
      </c>
      <c r="C2423" s="1" t="s">
        <v>34</v>
      </c>
      <c r="D2423" s="1" t="s">
        <v>82</v>
      </c>
      <c r="E2423" s="1" t="n">
        <v>11735</v>
      </c>
      <c r="F2423" s="1" t="n">
        <f aca="false">D2423-C2423</f>
        <v>2</v>
      </c>
      <c r="G2423" s="22" t="n">
        <v>3853.5</v>
      </c>
      <c r="H2423" s="1" t="n">
        <f aca="false">G2423*F2423</f>
        <v>7707</v>
      </c>
      <c r="I2423" s="13" t="s">
        <v>6628</v>
      </c>
      <c r="J2423" s="14" t="n">
        <v>7707</v>
      </c>
      <c r="K2423" s="1" t="n">
        <f aca="false">H2423-J2423</f>
        <v>0</v>
      </c>
      <c r="L2423" s="0"/>
    </row>
    <row r="2424" customFormat="false" ht="15.9" hidden="false" customHeight="false" outlineLevel="0" collapsed="false">
      <c r="A2424" s="1" t="s">
        <v>6629</v>
      </c>
      <c r="B2424" s="1" t="s">
        <v>6630</v>
      </c>
      <c r="C2424" s="1" t="s">
        <v>112</v>
      </c>
      <c r="D2424" s="1" t="s">
        <v>14</v>
      </c>
      <c r="E2424" s="1" t="n">
        <v>4932.5</v>
      </c>
      <c r="F2424" s="1" t="n">
        <f aca="false">D2424-C2424</f>
        <v>1</v>
      </c>
      <c r="G2424" s="22" t="n">
        <v>3853.5</v>
      </c>
      <c r="H2424" s="1" t="n">
        <f aca="false">G2424*F2424</f>
        <v>3853.5</v>
      </c>
      <c r="I2424" s="13" t="s">
        <v>6631</v>
      </c>
      <c r="J2424" s="14" t="n">
        <v>3853.5</v>
      </c>
      <c r="K2424" s="1" t="n">
        <f aca="false">H2424-J2424</f>
        <v>0</v>
      </c>
      <c r="L2424" s="0"/>
    </row>
    <row r="2425" customFormat="false" ht="30.8" hidden="false" customHeight="false" outlineLevel="0" collapsed="false">
      <c r="A2425" s="1" t="s">
        <v>6632</v>
      </c>
      <c r="B2425" s="1" t="s">
        <v>6633</v>
      </c>
      <c r="C2425" s="1" t="s">
        <v>14</v>
      </c>
      <c r="D2425" s="1" t="s">
        <v>146</v>
      </c>
      <c r="E2425" s="1" t="n">
        <v>20842.5</v>
      </c>
      <c r="F2425" s="1" t="n">
        <f aca="false">D2425-C2425</f>
        <v>3</v>
      </c>
      <c r="G2425" s="22" t="n">
        <v>4693.5</v>
      </c>
      <c r="H2425" s="1" t="n">
        <f aca="false">G2425*F2425</f>
        <v>14080.5</v>
      </c>
      <c r="I2425" s="13" t="s">
        <v>6634</v>
      </c>
      <c r="J2425" s="14" t="n">
        <v>14080.5</v>
      </c>
      <c r="K2425" s="1" t="n">
        <f aca="false">H2425-J2425</f>
        <v>0</v>
      </c>
      <c r="L2425" s="0"/>
    </row>
    <row r="2426" customFormat="false" ht="30.8" hidden="false" customHeight="false" outlineLevel="0" collapsed="false">
      <c r="A2426" s="1" t="s">
        <v>6635</v>
      </c>
      <c r="B2426" s="1" t="s">
        <v>6636</v>
      </c>
      <c r="C2426" s="1" t="s">
        <v>13</v>
      </c>
      <c r="D2426" s="1" t="s">
        <v>20</v>
      </c>
      <c r="E2426" s="1" t="n">
        <v>36452.5</v>
      </c>
      <c r="F2426" s="1" t="n">
        <f aca="false">D2426-C2426</f>
        <v>7</v>
      </c>
      <c r="G2426" s="22" t="n">
        <v>3853.5</v>
      </c>
      <c r="H2426" s="1" t="n">
        <f aca="false">G2426*F2426</f>
        <v>26974.5</v>
      </c>
      <c r="I2426" s="13" t="s">
        <v>6637</v>
      </c>
      <c r="J2426" s="14" t="n">
        <v>26974.5</v>
      </c>
      <c r="K2426" s="1" t="n">
        <f aca="false">H2426-J2426</f>
        <v>0</v>
      </c>
      <c r="L2426" s="0"/>
    </row>
    <row r="2427" s="32" customFormat="true" ht="30.8" hidden="false" customHeight="false" outlineLevel="0" collapsed="false">
      <c r="A2427" s="29" t="s">
        <v>6638</v>
      </c>
      <c r="B2427" s="29" t="s">
        <v>6639</v>
      </c>
      <c r="C2427" s="29" t="s">
        <v>28</v>
      </c>
      <c r="D2427" s="29" t="s">
        <v>47</v>
      </c>
      <c r="E2427" s="29" t="n">
        <v>5482.5</v>
      </c>
      <c r="F2427" s="29" t="n">
        <f aca="false">D2427-C2427</f>
        <v>1</v>
      </c>
      <c r="G2427" s="29" t="n">
        <v>3853.5</v>
      </c>
      <c r="H2427" s="29" t="n">
        <f aca="false">G2427*F2427</f>
        <v>3853.5</v>
      </c>
      <c r="I2427" s="13" t="s">
        <v>6640</v>
      </c>
      <c r="J2427" s="14" t="n">
        <v>3853.5</v>
      </c>
      <c r="K2427" s="1" t="n">
        <f aca="false">H2427-J2427</f>
        <v>0</v>
      </c>
      <c r="L2427" s="29"/>
      <c r="AMI2427" s="0"/>
      <c r="AMJ2427" s="0"/>
    </row>
    <row r="2428" customFormat="false" ht="30.8" hidden="false" customHeight="false" outlineLevel="0" collapsed="false">
      <c r="A2428" s="1" t="s">
        <v>6641</v>
      </c>
      <c r="B2428" s="1" t="s">
        <v>6642</v>
      </c>
      <c r="C2428" s="1" t="s">
        <v>39</v>
      </c>
      <c r="D2428" s="1" t="s">
        <v>146</v>
      </c>
      <c r="E2428" s="1" t="n">
        <v>66762.5</v>
      </c>
      <c r="F2428" s="1" t="n">
        <f aca="false">D2428-C2428</f>
        <v>10</v>
      </c>
      <c r="G2428" s="22" t="n">
        <v>3853.5</v>
      </c>
      <c r="H2428" s="1" t="n">
        <f aca="false">G2428*F2428</f>
        <v>38535</v>
      </c>
      <c r="I2428" s="13" t="s">
        <v>6643</v>
      </c>
      <c r="J2428" s="14" t="n">
        <v>38535</v>
      </c>
      <c r="K2428" s="1" t="n">
        <f aca="false">H2428-J2428</f>
        <v>0</v>
      </c>
      <c r="L2428" s="0"/>
    </row>
    <row r="2429" customFormat="false" ht="15.9" hidden="false" customHeight="false" outlineLevel="0" collapsed="false">
      <c r="A2429" s="1" t="s">
        <v>6644</v>
      </c>
      <c r="B2429" s="1" t="s">
        <v>6645</v>
      </c>
      <c r="C2429" s="1" t="s">
        <v>75</v>
      </c>
      <c r="D2429" s="1" t="s">
        <v>19</v>
      </c>
      <c r="E2429" s="1" t="n">
        <v>10415</v>
      </c>
      <c r="F2429" s="1" t="n">
        <f aca="false">D2429-C2429</f>
        <v>2</v>
      </c>
      <c r="G2429" s="22" t="n">
        <v>3853.5</v>
      </c>
      <c r="H2429" s="1" t="n">
        <f aca="false">G2429*F2429</f>
        <v>7707</v>
      </c>
      <c r="I2429" s="13" t="s">
        <v>6646</v>
      </c>
      <c r="J2429" s="14" t="n">
        <v>7707</v>
      </c>
      <c r="K2429" s="1" t="n">
        <f aca="false">H2429-J2429</f>
        <v>0</v>
      </c>
      <c r="L2429" s="0"/>
    </row>
    <row r="2430" customFormat="false" ht="30.8" hidden="false" customHeight="false" outlineLevel="0" collapsed="false">
      <c r="A2430" s="1" t="s">
        <v>6647</v>
      </c>
      <c r="B2430" s="1" t="s">
        <v>6648</v>
      </c>
      <c r="C2430" s="1" t="s">
        <v>86</v>
      </c>
      <c r="D2430" s="1" t="s">
        <v>133</v>
      </c>
      <c r="E2430" s="1" t="n">
        <v>4657.5</v>
      </c>
      <c r="F2430" s="1" t="n">
        <f aca="false">D2430-C2430</f>
        <v>1</v>
      </c>
      <c r="G2430" s="22" t="n">
        <v>3853.5</v>
      </c>
      <c r="H2430" s="1" t="n">
        <f aca="false">G2430*F2430</f>
        <v>3853.5</v>
      </c>
      <c r="I2430" s="13" t="s">
        <v>6649</v>
      </c>
      <c r="J2430" s="14" t="n">
        <v>3853.5</v>
      </c>
      <c r="K2430" s="1" t="n">
        <f aca="false">H2430-J2430</f>
        <v>0</v>
      </c>
      <c r="L2430" s="0"/>
    </row>
    <row r="2431" customFormat="false" ht="15.9" hidden="false" customHeight="false" outlineLevel="0" collapsed="false">
      <c r="A2431" s="1" t="s">
        <v>6650</v>
      </c>
      <c r="B2431" s="1" t="s">
        <v>6651</v>
      </c>
      <c r="C2431" s="1" t="s">
        <v>51</v>
      </c>
      <c r="D2431" s="1" t="s">
        <v>14</v>
      </c>
      <c r="E2431" s="1" t="n">
        <v>11185</v>
      </c>
      <c r="F2431" s="1" t="n">
        <f aca="false">D2431-C2431</f>
        <v>2</v>
      </c>
      <c r="G2431" s="22" t="n">
        <v>3853.5</v>
      </c>
      <c r="H2431" s="1" t="n">
        <f aca="false">G2431*F2431</f>
        <v>7707</v>
      </c>
      <c r="I2431" s="13" t="s">
        <v>6652</v>
      </c>
      <c r="J2431" s="14" t="n">
        <v>7707</v>
      </c>
      <c r="K2431" s="1" t="n">
        <f aca="false">H2431-J2431</f>
        <v>0</v>
      </c>
      <c r="L2431" s="0"/>
    </row>
    <row r="2432" customFormat="false" ht="30.8" hidden="false" customHeight="false" outlineLevel="0" collapsed="false">
      <c r="A2432" s="1" t="s">
        <v>6653</v>
      </c>
      <c r="B2432" s="1" t="s">
        <v>6654</v>
      </c>
      <c r="C2432" s="1" t="s">
        <v>39</v>
      </c>
      <c r="D2432" s="1" t="s">
        <v>13</v>
      </c>
      <c r="E2432" s="1" t="n">
        <v>6676.25</v>
      </c>
      <c r="F2432" s="1" t="n">
        <f aca="false">D2432-C2432</f>
        <v>1</v>
      </c>
      <c r="G2432" s="22" t="n">
        <v>3853.5</v>
      </c>
      <c r="H2432" s="1" t="n">
        <f aca="false">G2432*F2432</f>
        <v>3853.5</v>
      </c>
      <c r="I2432" s="13" t="s">
        <v>6655</v>
      </c>
      <c r="J2432" s="14" t="n">
        <v>3853.5</v>
      </c>
      <c r="K2432" s="1" t="n">
        <f aca="false">H2432-J2432</f>
        <v>0</v>
      </c>
      <c r="L2432" s="0"/>
    </row>
    <row r="2433" customFormat="false" ht="30.8" hidden="false" customHeight="false" outlineLevel="0" collapsed="false">
      <c r="A2433" s="1" t="s">
        <v>6656</v>
      </c>
      <c r="B2433" s="1" t="s">
        <v>6657</v>
      </c>
      <c r="C2433" s="1" t="s">
        <v>24</v>
      </c>
      <c r="D2433" s="1" t="s">
        <v>19</v>
      </c>
      <c r="E2433" s="1" t="n">
        <v>25620</v>
      </c>
      <c r="F2433" s="1" t="n">
        <f aca="false">D2433-C2433</f>
        <v>3</v>
      </c>
      <c r="G2433" s="22" t="n">
        <v>4693.5</v>
      </c>
      <c r="H2433" s="1" t="n">
        <f aca="false">G2433*F2433</f>
        <v>14080.5</v>
      </c>
      <c r="I2433" s="13" t="s">
        <v>6658</v>
      </c>
      <c r="J2433" s="14" t="n">
        <v>14080.5</v>
      </c>
      <c r="K2433" s="1" t="n">
        <f aca="false">H2433-J2433</f>
        <v>0</v>
      </c>
      <c r="L2433" s="0"/>
    </row>
    <row r="2434" customFormat="false" ht="30.8" hidden="false" customHeight="false" outlineLevel="0" collapsed="false">
      <c r="A2434" s="1" t="s">
        <v>6659</v>
      </c>
      <c r="B2434" s="1" t="s">
        <v>6660</v>
      </c>
      <c r="C2434" s="1" t="s">
        <v>19</v>
      </c>
      <c r="D2434" s="1" t="s">
        <v>39</v>
      </c>
      <c r="E2434" s="1" t="n">
        <v>36645</v>
      </c>
      <c r="F2434" s="1" t="n">
        <f aca="false">D2434-C2434</f>
        <v>6</v>
      </c>
      <c r="G2434" s="22" t="n">
        <v>3853.5</v>
      </c>
      <c r="H2434" s="1" t="n">
        <f aca="false">G2434*F2434</f>
        <v>23121</v>
      </c>
      <c r="I2434" s="13" t="s">
        <v>6661</v>
      </c>
      <c r="J2434" s="14" t="n">
        <v>23121</v>
      </c>
      <c r="K2434" s="1" t="n">
        <f aca="false">H2434-J2434</f>
        <v>0</v>
      </c>
      <c r="L2434" s="0"/>
    </row>
    <row r="2435" customFormat="false" ht="15.9" hidden="false" customHeight="false" outlineLevel="0" collapsed="false">
      <c r="A2435" s="1" t="s">
        <v>6662</v>
      </c>
      <c r="B2435" s="1" t="s">
        <v>6663</v>
      </c>
      <c r="C2435" s="1" t="s">
        <v>75</v>
      </c>
      <c r="D2435" s="1" t="s">
        <v>119</v>
      </c>
      <c r="E2435" s="1" t="n">
        <v>24662.5</v>
      </c>
      <c r="F2435" s="1" t="n">
        <f aca="false">D2435-C2435</f>
        <v>5</v>
      </c>
      <c r="G2435" s="22" t="n">
        <v>3853.5</v>
      </c>
      <c r="H2435" s="1" t="n">
        <f aca="false">G2435*F2435</f>
        <v>19267.5</v>
      </c>
      <c r="I2435" s="13" t="s">
        <v>6664</v>
      </c>
      <c r="J2435" s="14" t="n">
        <v>19267.5</v>
      </c>
      <c r="K2435" s="1" t="n">
        <f aca="false">H2435-J2435</f>
        <v>0</v>
      </c>
      <c r="L2435" s="0"/>
    </row>
    <row r="2436" customFormat="false" ht="30.8" hidden="false" customHeight="false" outlineLevel="0" collapsed="false">
      <c r="A2436" s="1" t="s">
        <v>6665</v>
      </c>
      <c r="B2436" s="1" t="s">
        <v>6666</v>
      </c>
      <c r="C2436" s="1" t="s">
        <v>180</v>
      </c>
      <c r="D2436" s="1" t="s">
        <v>58</v>
      </c>
      <c r="E2436" s="1" t="n">
        <v>14797.5</v>
      </c>
      <c r="F2436" s="1" t="n">
        <f aca="false">D2436-C2436</f>
        <v>3</v>
      </c>
      <c r="G2436" s="22" t="n">
        <v>3853.5</v>
      </c>
      <c r="H2436" s="1" t="n">
        <f aca="false">G2436*F2436</f>
        <v>11560.5</v>
      </c>
      <c r="I2436" s="13" t="s">
        <v>6667</v>
      </c>
      <c r="J2436" s="14" t="n">
        <v>11560.5</v>
      </c>
      <c r="K2436" s="1" t="n">
        <f aca="false">H2436-J2436</f>
        <v>0</v>
      </c>
      <c r="L2436" s="0"/>
    </row>
    <row r="2437" customFormat="false" ht="15.9" hidden="false" customHeight="false" outlineLevel="0" collapsed="false">
      <c r="A2437" s="1" t="s">
        <v>6668</v>
      </c>
      <c r="B2437" s="1" t="s">
        <v>6669</v>
      </c>
      <c r="C2437" s="1" t="s">
        <v>86</v>
      </c>
      <c r="D2437" s="1" t="s">
        <v>112</v>
      </c>
      <c r="E2437" s="1" t="n">
        <v>27290</v>
      </c>
      <c r="F2437" s="1" t="n">
        <f aca="false">D2437-C2437</f>
        <v>4</v>
      </c>
      <c r="G2437" s="22" t="n">
        <v>5743.5</v>
      </c>
      <c r="H2437" s="1" t="n">
        <f aca="false">G2437*F2437</f>
        <v>22974</v>
      </c>
      <c r="I2437" s="13" t="s">
        <v>6670</v>
      </c>
      <c r="J2437" s="14" t="n">
        <v>22973.6</v>
      </c>
      <c r="K2437" s="1" t="n">
        <f aca="false">H2437-J2437</f>
        <v>0.400000000001455</v>
      </c>
      <c r="L2437" s="0"/>
    </row>
    <row r="2438" customFormat="false" ht="15.9" hidden="false" customHeight="false" outlineLevel="0" collapsed="false">
      <c r="A2438" s="1" t="s">
        <v>6671</v>
      </c>
      <c r="B2438" s="1" t="s">
        <v>6672</v>
      </c>
      <c r="C2438" s="1" t="s">
        <v>13</v>
      </c>
      <c r="D2438" s="1" t="s">
        <v>51</v>
      </c>
      <c r="E2438" s="1" t="n">
        <v>19730</v>
      </c>
      <c r="F2438" s="1" t="n">
        <f aca="false">D2438-C2438</f>
        <v>4</v>
      </c>
      <c r="G2438" s="22" t="n">
        <v>3853.5</v>
      </c>
      <c r="H2438" s="1" t="n">
        <f aca="false">G2438*F2438</f>
        <v>15414</v>
      </c>
      <c r="I2438" s="13" t="s">
        <v>6673</v>
      </c>
      <c r="J2438" s="14" t="n">
        <v>15414</v>
      </c>
      <c r="K2438" s="1" t="n">
        <f aca="false">H2438-J2438</f>
        <v>0</v>
      </c>
      <c r="L2438" s="0"/>
    </row>
    <row r="2439" customFormat="false" ht="30.8" hidden="false" customHeight="false" outlineLevel="0" collapsed="false">
      <c r="A2439" s="1" t="s">
        <v>6674</v>
      </c>
      <c r="B2439" s="1" t="s">
        <v>6675</v>
      </c>
      <c r="C2439" s="1" t="s">
        <v>75</v>
      </c>
      <c r="D2439" s="1" t="s">
        <v>93</v>
      </c>
      <c r="E2439" s="1" t="n">
        <v>31255</v>
      </c>
      <c r="F2439" s="1" t="n">
        <f aca="false">D2439-C2439</f>
        <v>4</v>
      </c>
      <c r="G2439" s="22" t="n">
        <v>3853.5</v>
      </c>
      <c r="H2439" s="1" t="n">
        <f aca="false">G2439*F2439</f>
        <v>15414</v>
      </c>
      <c r="I2439" s="13" t="s">
        <v>6676</v>
      </c>
      <c r="J2439" s="14" t="n">
        <v>15414</v>
      </c>
      <c r="K2439" s="1" t="n">
        <f aca="false">H2439-J2439</f>
        <v>0</v>
      </c>
      <c r="L2439" s="0"/>
    </row>
    <row r="2440" s="18" customFormat="true" ht="29.85" hidden="false" customHeight="false" outlineLevel="0" collapsed="false">
      <c r="A2440" s="15" t="s">
        <v>6677</v>
      </c>
      <c r="B2440" s="15" t="s">
        <v>6678</v>
      </c>
      <c r="C2440" s="15" t="s">
        <v>39</v>
      </c>
      <c r="D2440" s="15" t="s">
        <v>112</v>
      </c>
      <c r="E2440" s="15" t="n">
        <v>30810</v>
      </c>
      <c r="F2440" s="15" t="n">
        <f aca="false">D2440-C2440</f>
        <v>6</v>
      </c>
      <c r="G2440" s="15" t="n">
        <v>3670</v>
      </c>
      <c r="H2440" s="15" t="n">
        <f aca="false">G2440*F2440</f>
        <v>22020</v>
      </c>
      <c r="I2440" s="16" t="s">
        <v>6679</v>
      </c>
      <c r="J2440" s="17" t="n">
        <v>22020</v>
      </c>
      <c r="K2440" s="15" t="n">
        <f aca="false">H2440-J2440</f>
        <v>0</v>
      </c>
    </row>
    <row r="2441" customFormat="false" ht="15.9" hidden="false" customHeight="false" outlineLevel="0" collapsed="false">
      <c r="A2441" s="1" t="s">
        <v>6680</v>
      </c>
      <c r="B2441" s="1" t="s">
        <v>6681</v>
      </c>
      <c r="C2441" s="1" t="s">
        <v>180</v>
      </c>
      <c r="D2441" s="1" t="s">
        <v>58</v>
      </c>
      <c r="E2441" s="1" t="n">
        <v>20711.25</v>
      </c>
      <c r="F2441" s="1" t="n">
        <f aca="false">D2441-C2441</f>
        <v>3</v>
      </c>
      <c r="G2441" s="22" t="n">
        <v>3853.5</v>
      </c>
      <c r="H2441" s="1" t="n">
        <f aca="false">G2441*F2441</f>
        <v>11560.5</v>
      </c>
      <c r="I2441" s="13" t="s">
        <v>6682</v>
      </c>
      <c r="J2441" s="14" t="n">
        <v>11560.5</v>
      </c>
      <c r="K2441" s="1" t="n">
        <f aca="false">H2441-J2441</f>
        <v>0</v>
      </c>
      <c r="L2441" s="0"/>
    </row>
    <row r="2442" customFormat="false" ht="30.8" hidden="false" customHeight="false" outlineLevel="0" collapsed="false">
      <c r="A2442" s="1" t="s">
        <v>6683</v>
      </c>
      <c r="B2442" s="1" t="s">
        <v>6684</v>
      </c>
      <c r="C2442" s="1" t="s">
        <v>19</v>
      </c>
      <c r="D2442" s="1" t="s">
        <v>67</v>
      </c>
      <c r="E2442" s="1" t="n">
        <v>19730</v>
      </c>
      <c r="F2442" s="1" t="n">
        <f aca="false">D2442-C2442</f>
        <v>4</v>
      </c>
      <c r="G2442" s="22" t="n">
        <v>3853.5</v>
      </c>
      <c r="H2442" s="1" t="n">
        <f aca="false">G2442*F2442</f>
        <v>15414</v>
      </c>
      <c r="I2442" s="13" t="s">
        <v>6685</v>
      </c>
      <c r="J2442" s="14" t="n">
        <v>15414</v>
      </c>
      <c r="K2442" s="1" t="n">
        <f aca="false">H2442-J2442</f>
        <v>0</v>
      </c>
      <c r="L2442" s="0"/>
    </row>
    <row r="2443" s="12" customFormat="true" ht="15.85" hidden="false" customHeight="false" outlineLevel="0" collapsed="false">
      <c r="A2443" s="19" t="s">
        <v>6686</v>
      </c>
      <c r="B2443" s="11" t="s">
        <v>6687</v>
      </c>
      <c r="C2443" s="11" t="s">
        <v>119</v>
      </c>
      <c r="D2443" s="11" t="s">
        <v>14</v>
      </c>
      <c r="E2443" s="11" t="n">
        <v>102500</v>
      </c>
      <c r="F2443" s="11" t="n">
        <f aca="false">D2443-C2443</f>
        <v>10</v>
      </c>
      <c r="G2443" s="8" t="n">
        <f aca="false">3853.5*2</f>
        <v>7707</v>
      </c>
      <c r="H2443" s="11" t="n">
        <f aca="false">G2443*F2443</f>
        <v>77070</v>
      </c>
      <c r="I2443" s="9" t="s">
        <v>6688</v>
      </c>
      <c r="J2443" s="10" t="n">
        <v>38535</v>
      </c>
      <c r="K2443" s="11" t="n">
        <f aca="false">H2443-J2443-J2444</f>
        <v>0</v>
      </c>
      <c r="L2443" s="11"/>
    </row>
    <row r="2444" s="12" customFormat="true" ht="29.85" hidden="false" customHeight="false" outlineLevel="0" collapsed="false">
      <c r="A2444" s="19"/>
      <c r="B2444" s="11"/>
      <c r="C2444" s="11"/>
      <c r="D2444" s="11"/>
      <c r="E2444" s="11"/>
      <c r="F2444" s="11"/>
      <c r="G2444" s="8"/>
      <c r="H2444" s="11"/>
      <c r="I2444" s="9" t="s">
        <v>6689</v>
      </c>
      <c r="J2444" s="10" t="n">
        <v>38535</v>
      </c>
      <c r="K2444" s="11" t="n">
        <v>0</v>
      </c>
      <c r="L2444" s="11"/>
    </row>
    <row r="2445" customFormat="false" ht="30.8" hidden="false" customHeight="false" outlineLevel="0" collapsed="false">
      <c r="A2445" s="1" t="s">
        <v>6690</v>
      </c>
      <c r="B2445" s="1" t="s">
        <v>6691</v>
      </c>
      <c r="C2445" s="1" t="s">
        <v>86</v>
      </c>
      <c r="D2445" s="1" t="s">
        <v>133</v>
      </c>
      <c r="E2445" s="1" t="n">
        <v>5207.5</v>
      </c>
      <c r="F2445" s="1" t="n">
        <f aca="false">D2445-C2445</f>
        <v>1</v>
      </c>
      <c r="G2445" s="22" t="n">
        <v>3853.5</v>
      </c>
      <c r="H2445" s="1" t="n">
        <f aca="false">G2445*F2445</f>
        <v>3853.5</v>
      </c>
      <c r="I2445" s="13" t="s">
        <v>6692</v>
      </c>
      <c r="J2445" s="14" t="n">
        <v>3853.5</v>
      </c>
      <c r="K2445" s="1" t="n">
        <f aca="false">H2445-J2445</f>
        <v>0</v>
      </c>
      <c r="L2445" s="0"/>
    </row>
    <row r="2446" customFormat="false" ht="30.8" hidden="false" customHeight="false" outlineLevel="0" collapsed="false">
      <c r="A2446" s="1" t="s">
        <v>6693</v>
      </c>
      <c r="B2446" s="1" t="s">
        <v>6694</v>
      </c>
      <c r="C2446" s="1" t="s">
        <v>39</v>
      </c>
      <c r="D2446" s="1" t="s">
        <v>86</v>
      </c>
      <c r="E2446" s="1" t="n">
        <v>13352.5</v>
      </c>
      <c r="F2446" s="1" t="n">
        <f aca="false">D2446-C2446</f>
        <v>2</v>
      </c>
      <c r="G2446" s="22" t="n">
        <v>3853.5</v>
      </c>
      <c r="H2446" s="1" t="n">
        <f aca="false">G2446*F2446</f>
        <v>7707</v>
      </c>
      <c r="I2446" s="13" t="s">
        <v>6695</v>
      </c>
      <c r="J2446" s="14" t="n">
        <v>7707</v>
      </c>
      <c r="K2446" s="1" t="n">
        <f aca="false">H2446-J2446</f>
        <v>0</v>
      </c>
      <c r="L2446" s="0"/>
    </row>
    <row r="2447" s="24" customFormat="true" ht="30.8" hidden="false" customHeight="false" outlineLevel="0" collapsed="false">
      <c r="A2447" s="22" t="s">
        <v>6696</v>
      </c>
      <c r="B2447" s="22" t="s">
        <v>6697</v>
      </c>
      <c r="C2447" s="22" t="s">
        <v>58</v>
      </c>
      <c r="D2447" s="22" t="s">
        <v>59</v>
      </c>
      <c r="E2447" s="22" t="n">
        <v>12215</v>
      </c>
      <c r="F2447" s="22" t="n">
        <f aca="false">D2447-C2447</f>
        <v>2</v>
      </c>
      <c r="G2447" s="22" t="n">
        <v>3853.5</v>
      </c>
      <c r="H2447" s="22" t="n">
        <f aca="false">G2447*F2447</f>
        <v>7707</v>
      </c>
      <c r="I2447" s="13" t="s">
        <v>6698</v>
      </c>
      <c r="J2447" s="14" t="n">
        <v>7707</v>
      </c>
      <c r="K2447" s="1" t="n">
        <f aca="false">H2447-J2447</f>
        <v>0</v>
      </c>
      <c r="L2447" s="22"/>
      <c r="AMI2447" s="0"/>
      <c r="AMJ2447" s="0"/>
    </row>
    <row r="2448" customFormat="false" ht="30.8" hidden="false" customHeight="false" outlineLevel="0" collapsed="false">
      <c r="A2448" s="1" t="s">
        <v>6699</v>
      </c>
      <c r="B2448" s="1" t="s">
        <v>6700</v>
      </c>
      <c r="C2448" s="1" t="s">
        <v>35</v>
      </c>
      <c r="D2448" s="1" t="s">
        <v>13</v>
      </c>
      <c r="E2448" s="1" t="n">
        <v>13807.5</v>
      </c>
      <c r="F2448" s="1" t="n">
        <f aca="false">D2448-C2448</f>
        <v>2</v>
      </c>
      <c r="G2448" s="22" t="n">
        <v>3853.5</v>
      </c>
      <c r="H2448" s="1" t="n">
        <f aca="false">G2448*F2448</f>
        <v>7707</v>
      </c>
      <c r="I2448" s="13" t="s">
        <v>6701</v>
      </c>
      <c r="J2448" s="14" t="n">
        <v>7707</v>
      </c>
      <c r="K2448" s="1" t="n">
        <f aca="false">H2448-J2448</f>
        <v>0</v>
      </c>
      <c r="L2448" s="0"/>
    </row>
    <row r="2449" customFormat="false" ht="30.8" hidden="false" customHeight="false" outlineLevel="0" collapsed="false">
      <c r="A2449" s="1" t="s">
        <v>6702</v>
      </c>
      <c r="B2449" s="1" t="s">
        <v>6703</v>
      </c>
      <c r="C2449" s="1" t="s">
        <v>20</v>
      </c>
      <c r="D2449" s="1" t="s">
        <v>150</v>
      </c>
      <c r="E2449" s="1" t="n">
        <v>14910</v>
      </c>
      <c r="F2449" s="1" t="n">
        <f aca="false">D2449-C2449</f>
        <v>3</v>
      </c>
      <c r="G2449" s="22" t="n">
        <v>3853.5</v>
      </c>
      <c r="H2449" s="1" t="n">
        <f aca="false">G2449*F2449</f>
        <v>11560.5</v>
      </c>
      <c r="I2449" s="13" t="s">
        <v>6704</v>
      </c>
      <c r="J2449" s="14" t="n">
        <v>11560.5</v>
      </c>
      <c r="K2449" s="1" t="n">
        <f aca="false">H2449-J2449</f>
        <v>0</v>
      </c>
      <c r="L2449" s="0"/>
    </row>
    <row r="2450" customFormat="false" ht="30.8" hidden="false" customHeight="false" outlineLevel="0" collapsed="false">
      <c r="A2450" s="1" t="s">
        <v>6705</v>
      </c>
      <c r="B2450" s="1" t="s">
        <v>6706</v>
      </c>
      <c r="C2450" s="1" t="s">
        <v>43</v>
      </c>
      <c r="D2450" s="1" t="s">
        <v>47</v>
      </c>
      <c r="E2450" s="1" t="n">
        <v>9865</v>
      </c>
      <c r="F2450" s="1" t="n">
        <f aca="false">D2450-C2450</f>
        <v>2</v>
      </c>
      <c r="G2450" s="22" t="n">
        <v>3853.5</v>
      </c>
      <c r="H2450" s="1" t="n">
        <f aca="false">G2450*F2450</f>
        <v>7707</v>
      </c>
      <c r="I2450" s="13" t="s">
        <v>6707</v>
      </c>
      <c r="J2450" s="14" t="n">
        <v>7707</v>
      </c>
      <c r="K2450" s="1" t="n">
        <f aca="false">H2450-J2450</f>
        <v>0</v>
      </c>
      <c r="L2450" s="0"/>
    </row>
    <row r="2451" customFormat="false" ht="30.8" hidden="false" customHeight="false" outlineLevel="0" collapsed="false">
      <c r="A2451" s="1" t="s">
        <v>6708</v>
      </c>
      <c r="B2451" s="1" t="s">
        <v>6709</v>
      </c>
      <c r="C2451" s="1" t="s">
        <v>14</v>
      </c>
      <c r="D2451" s="1" t="s">
        <v>20</v>
      </c>
      <c r="E2451" s="1" t="n">
        <v>4932.5</v>
      </c>
      <c r="F2451" s="1" t="n">
        <f aca="false">D2451-C2451</f>
        <v>1</v>
      </c>
      <c r="G2451" s="22" t="n">
        <v>3853.5</v>
      </c>
      <c r="H2451" s="1" t="n">
        <f aca="false">G2451*F2451</f>
        <v>3853.5</v>
      </c>
      <c r="I2451" s="13" t="s">
        <v>6710</v>
      </c>
      <c r="J2451" s="14" t="n">
        <v>3853.5</v>
      </c>
      <c r="K2451" s="1" t="n">
        <f aca="false">H2451-J2451</f>
        <v>0</v>
      </c>
      <c r="L2451" s="0"/>
    </row>
    <row r="2452" customFormat="false" ht="15.9" hidden="false" customHeight="false" outlineLevel="0" collapsed="false">
      <c r="A2452" s="1" t="s">
        <v>6711</v>
      </c>
      <c r="B2452" s="1" t="s">
        <v>6712</v>
      </c>
      <c r="C2452" s="1" t="s">
        <v>75</v>
      </c>
      <c r="D2452" s="1" t="s">
        <v>19</v>
      </c>
      <c r="E2452" s="1" t="n">
        <v>14415</v>
      </c>
      <c r="F2452" s="1" t="n">
        <f aca="false">D2452-C2452</f>
        <v>2</v>
      </c>
      <c r="G2452" s="22" t="n">
        <v>5743.5</v>
      </c>
      <c r="H2452" s="1" t="n">
        <f aca="false">G2452*F2452</f>
        <v>11487</v>
      </c>
      <c r="I2452" s="13" t="s">
        <v>6713</v>
      </c>
      <c r="J2452" s="14" t="n">
        <v>11486.8</v>
      </c>
      <c r="K2452" s="1" t="n">
        <f aca="false">H2452-J2452</f>
        <v>0.200000000000728</v>
      </c>
      <c r="L2452" s="0"/>
    </row>
    <row r="2453" s="24" customFormat="true" ht="30.8" hidden="false" customHeight="false" outlineLevel="0" collapsed="false">
      <c r="A2453" s="22" t="s">
        <v>6714</v>
      </c>
      <c r="B2453" s="22" t="s">
        <v>6715</v>
      </c>
      <c r="C2453" s="22" t="s">
        <v>75</v>
      </c>
      <c r="D2453" s="22" t="s">
        <v>19</v>
      </c>
      <c r="E2453" s="22" t="n">
        <v>10965</v>
      </c>
      <c r="F2453" s="22" t="n">
        <f aca="false">D2453-C2453</f>
        <v>2</v>
      </c>
      <c r="G2453" s="22" t="n">
        <v>3853.5</v>
      </c>
      <c r="H2453" s="22" t="n">
        <f aca="false">G2453*F2453</f>
        <v>7707</v>
      </c>
      <c r="I2453" s="13" t="s">
        <v>6716</v>
      </c>
      <c r="J2453" s="14" t="n">
        <v>7707</v>
      </c>
      <c r="K2453" s="1" t="n">
        <f aca="false">H2453-J2453</f>
        <v>0</v>
      </c>
      <c r="L2453" s="22"/>
      <c r="AMI2453" s="0"/>
      <c r="AMJ2453" s="0"/>
    </row>
    <row r="2454" customFormat="false" ht="30.8" hidden="false" customHeight="false" outlineLevel="0" collapsed="false">
      <c r="A2454" s="1" t="s">
        <v>6717</v>
      </c>
      <c r="B2454" s="1" t="s">
        <v>6718</v>
      </c>
      <c r="C2454" s="1" t="s">
        <v>82</v>
      </c>
      <c r="D2454" s="1" t="s">
        <v>119</v>
      </c>
      <c r="E2454" s="1" t="n">
        <v>10415</v>
      </c>
      <c r="F2454" s="1" t="n">
        <f aca="false">D2454-C2454</f>
        <v>2</v>
      </c>
      <c r="G2454" s="22" t="n">
        <v>3853.5</v>
      </c>
      <c r="H2454" s="1" t="n">
        <f aca="false">G2454*F2454</f>
        <v>7707</v>
      </c>
      <c r="I2454" s="13" t="s">
        <v>6719</v>
      </c>
      <c r="J2454" s="14" t="n">
        <v>7707</v>
      </c>
      <c r="K2454" s="1" t="n">
        <f aca="false">H2454-J2454</f>
        <v>0</v>
      </c>
      <c r="L2454" s="0"/>
    </row>
    <row r="2455" customFormat="false" ht="30.8" hidden="false" customHeight="false" outlineLevel="0" collapsed="false">
      <c r="A2455" s="1" t="s">
        <v>6720</v>
      </c>
      <c r="B2455" s="1" t="s">
        <v>6721</v>
      </c>
      <c r="C2455" s="1" t="s">
        <v>63</v>
      </c>
      <c r="D2455" s="1" t="s">
        <v>82</v>
      </c>
      <c r="E2455" s="1" t="n">
        <v>33555</v>
      </c>
      <c r="F2455" s="1" t="n">
        <f aca="false">D2455-C2455</f>
        <v>6</v>
      </c>
      <c r="G2455" s="22" t="n">
        <v>3853.5</v>
      </c>
      <c r="H2455" s="1" t="n">
        <f aca="false">G2455*F2455</f>
        <v>23121</v>
      </c>
      <c r="I2455" s="13" t="s">
        <v>6722</v>
      </c>
      <c r="J2455" s="14" t="n">
        <v>23121</v>
      </c>
      <c r="K2455" s="1" t="n">
        <f aca="false">H2455-J2455</f>
        <v>0</v>
      </c>
      <c r="L2455" s="0"/>
    </row>
    <row r="2456" customFormat="false" ht="30.8" hidden="false" customHeight="false" outlineLevel="0" collapsed="false">
      <c r="A2456" s="1" t="s">
        <v>6723</v>
      </c>
      <c r="B2456" s="1" t="s">
        <v>6724</v>
      </c>
      <c r="C2456" s="1" t="s">
        <v>112</v>
      </c>
      <c r="D2456" s="1" t="s">
        <v>150</v>
      </c>
      <c r="E2456" s="1" t="n">
        <v>36862.5</v>
      </c>
      <c r="F2456" s="1" t="n">
        <f aca="false">D2456-C2456</f>
        <v>5</v>
      </c>
      <c r="G2456" s="22" t="n">
        <v>5743.5</v>
      </c>
      <c r="H2456" s="1" t="n">
        <f aca="false">G2456*F2456</f>
        <v>28717.5</v>
      </c>
      <c r="I2456" s="13" t="s">
        <v>6725</v>
      </c>
      <c r="J2456" s="14" t="n">
        <v>28717</v>
      </c>
      <c r="K2456" s="1" t="n">
        <f aca="false">H2456-J2456</f>
        <v>0.5</v>
      </c>
      <c r="L2456" s="0"/>
    </row>
    <row r="2457" customFormat="false" ht="30.8" hidden="false" customHeight="false" outlineLevel="0" collapsed="false">
      <c r="A2457" s="1" t="s">
        <v>6726</v>
      </c>
      <c r="B2457" s="1" t="s">
        <v>6727</v>
      </c>
      <c r="C2457" s="1" t="s">
        <v>47</v>
      </c>
      <c r="D2457" s="1" t="s">
        <v>142</v>
      </c>
      <c r="E2457" s="1" t="n">
        <v>5207.5</v>
      </c>
      <c r="F2457" s="1" t="n">
        <f aca="false">D2457-C2457</f>
        <v>1</v>
      </c>
      <c r="G2457" s="22" t="n">
        <v>3853.5</v>
      </c>
      <c r="H2457" s="1" t="n">
        <f aca="false">G2457*F2457</f>
        <v>3853.5</v>
      </c>
      <c r="I2457" s="13" t="s">
        <v>6728</v>
      </c>
      <c r="J2457" s="14" t="n">
        <v>3853.5</v>
      </c>
      <c r="K2457" s="1" t="n">
        <f aca="false">H2457-J2457</f>
        <v>0</v>
      </c>
      <c r="L2457" s="0"/>
    </row>
    <row r="2458" s="24" customFormat="true" ht="30.8" hidden="false" customHeight="false" outlineLevel="0" collapsed="false">
      <c r="A2458" s="22" t="s">
        <v>6729</v>
      </c>
      <c r="B2458" s="22" t="s">
        <v>6730</v>
      </c>
      <c r="C2458" s="22" t="s">
        <v>43</v>
      </c>
      <c r="D2458" s="22" t="s">
        <v>47</v>
      </c>
      <c r="E2458" s="22" t="n">
        <v>14195</v>
      </c>
      <c r="F2458" s="22" t="n">
        <f aca="false">D2458-C2458</f>
        <v>2</v>
      </c>
      <c r="G2458" s="22" t="n">
        <v>5743.5</v>
      </c>
      <c r="H2458" s="22" t="n">
        <f aca="false">G2458*F2458</f>
        <v>11487</v>
      </c>
      <c r="I2458" s="13" t="s">
        <v>6731</v>
      </c>
      <c r="J2458" s="14" t="n">
        <v>11486.8</v>
      </c>
      <c r="K2458" s="1" t="n">
        <f aca="false">H2458-J2458</f>
        <v>0.200000000000728</v>
      </c>
      <c r="L2458" s="22"/>
      <c r="AMI2458" s="0"/>
      <c r="AMJ2458" s="0"/>
    </row>
    <row r="2459" customFormat="false" ht="15.9" hidden="false" customHeight="false" outlineLevel="0" collapsed="false">
      <c r="A2459" s="1" t="s">
        <v>6732</v>
      </c>
      <c r="B2459" s="1" t="s">
        <v>6733</v>
      </c>
      <c r="C2459" s="1" t="s">
        <v>34</v>
      </c>
      <c r="D2459" s="1" t="s">
        <v>82</v>
      </c>
      <c r="E2459" s="1" t="n">
        <v>18660</v>
      </c>
      <c r="F2459" s="1" t="n">
        <f aca="false">D2459-C2459</f>
        <v>2</v>
      </c>
      <c r="G2459" s="22" t="n">
        <v>4693.5</v>
      </c>
      <c r="H2459" s="1" t="n">
        <f aca="false">G2459*F2459</f>
        <v>9387</v>
      </c>
      <c r="I2459" s="13" t="s">
        <v>6734</v>
      </c>
      <c r="J2459" s="14" t="n">
        <v>9387</v>
      </c>
      <c r="K2459" s="1" t="n">
        <f aca="false">H2459-J2459</f>
        <v>0</v>
      </c>
      <c r="L2459" s="0"/>
    </row>
    <row r="2460" customFormat="false" ht="15.9" hidden="false" customHeight="false" outlineLevel="0" collapsed="false">
      <c r="A2460" s="1" t="s">
        <v>6735</v>
      </c>
      <c r="B2460" s="1" t="s">
        <v>6736</v>
      </c>
      <c r="C2460" s="1" t="s">
        <v>28</v>
      </c>
      <c r="D2460" s="1" t="s">
        <v>142</v>
      </c>
      <c r="E2460" s="1" t="n">
        <v>9865</v>
      </c>
      <c r="F2460" s="1" t="n">
        <f aca="false">D2460-C2460</f>
        <v>2</v>
      </c>
      <c r="G2460" s="22" t="n">
        <v>3853.5</v>
      </c>
      <c r="H2460" s="1" t="n">
        <f aca="false">G2460*F2460</f>
        <v>7707</v>
      </c>
      <c r="I2460" s="13" t="s">
        <v>6737</v>
      </c>
      <c r="J2460" s="14" t="n">
        <v>7707</v>
      </c>
      <c r="K2460" s="1" t="n">
        <f aca="false">H2460-J2460</f>
        <v>0</v>
      </c>
      <c r="L2460" s="0"/>
    </row>
    <row r="2461" customFormat="false" ht="30.8" hidden="false" customHeight="false" outlineLevel="0" collapsed="false">
      <c r="A2461" s="1" t="s">
        <v>6738</v>
      </c>
      <c r="B2461" s="1" t="s">
        <v>6739</v>
      </c>
      <c r="C2461" s="1" t="s">
        <v>146</v>
      </c>
      <c r="D2461" s="1" t="s">
        <v>58</v>
      </c>
      <c r="E2461" s="1" t="n">
        <v>10415</v>
      </c>
      <c r="F2461" s="1" t="n">
        <f aca="false">D2461-C2461</f>
        <v>2</v>
      </c>
      <c r="G2461" s="22" t="n">
        <v>3853.5</v>
      </c>
      <c r="H2461" s="1" t="n">
        <f aca="false">G2461*F2461</f>
        <v>7707</v>
      </c>
      <c r="I2461" s="13" t="s">
        <v>6740</v>
      </c>
      <c r="J2461" s="14" t="n">
        <v>7707</v>
      </c>
      <c r="K2461" s="1" t="n">
        <f aca="false">H2461-J2461</f>
        <v>0</v>
      </c>
      <c r="L2461" s="0"/>
    </row>
    <row r="2462" s="24" customFormat="true" ht="30.8" hidden="false" customHeight="false" outlineLevel="0" collapsed="false">
      <c r="A2462" s="22" t="s">
        <v>6741</v>
      </c>
      <c r="B2462" s="22" t="s">
        <v>6742</v>
      </c>
      <c r="C2462" s="22" t="s">
        <v>150</v>
      </c>
      <c r="D2462" s="22" t="s">
        <v>58</v>
      </c>
      <c r="E2462" s="22" t="n">
        <v>6822.5</v>
      </c>
      <c r="F2462" s="22" t="n">
        <f aca="false">D2462-C2462</f>
        <v>1</v>
      </c>
      <c r="G2462" s="22" t="n">
        <v>5743.5</v>
      </c>
      <c r="H2462" s="22" t="n">
        <f aca="false">G2462*F2462</f>
        <v>5743.5</v>
      </c>
      <c r="I2462" s="13" t="s">
        <v>6743</v>
      </c>
      <c r="J2462" s="14" t="n">
        <v>5743.4</v>
      </c>
      <c r="K2462" s="1" t="n">
        <f aca="false">H2462-J2462</f>
        <v>0.100000000000364</v>
      </c>
      <c r="L2462" s="22"/>
      <c r="AMI2462" s="0"/>
      <c r="AMJ2462" s="0"/>
    </row>
    <row r="2463" s="12" customFormat="true" ht="29.85" hidden="false" customHeight="false" outlineLevel="0" collapsed="false">
      <c r="A2463" s="19" t="s">
        <v>6744</v>
      </c>
      <c r="B2463" s="11" t="s">
        <v>6745</v>
      </c>
      <c r="C2463" s="11" t="s">
        <v>146</v>
      </c>
      <c r="D2463" s="11" t="s">
        <v>59</v>
      </c>
      <c r="E2463" s="11" t="n">
        <v>38360</v>
      </c>
      <c r="F2463" s="11" t="n">
        <f aca="false">D2463-C2463</f>
        <v>4</v>
      </c>
      <c r="G2463" s="8" t="n">
        <f aca="false">3853.5*2</f>
        <v>7707</v>
      </c>
      <c r="H2463" s="11" t="n">
        <f aca="false">G2463*F2463</f>
        <v>30828</v>
      </c>
      <c r="I2463" s="9" t="s">
        <v>6746</v>
      </c>
      <c r="J2463" s="10" t="n">
        <v>15414</v>
      </c>
      <c r="K2463" s="11" t="n">
        <f aca="false">H2463-J2463-J2464</f>
        <v>0</v>
      </c>
      <c r="L2463" s="11"/>
    </row>
    <row r="2464" s="12" customFormat="true" ht="29.85" hidden="false" customHeight="false" outlineLevel="0" collapsed="false">
      <c r="A2464" s="19"/>
      <c r="B2464" s="11"/>
      <c r="C2464" s="11"/>
      <c r="D2464" s="11"/>
      <c r="E2464" s="11"/>
      <c r="F2464" s="11"/>
      <c r="G2464" s="8"/>
      <c r="H2464" s="11"/>
      <c r="I2464" s="9" t="s">
        <v>6747</v>
      </c>
      <c r="J2464" s="10" t="n">
        <v>15414</v>
      </c>
      <c r="K2464" s="11" t="n">
        <v>0</v>
      </c>
      <c r="L2464" s="11"/>
    </row>
    <row r="2465" customFormat="false" ht="30.8" hidden="false" customHeight="false" outlineLevel="0" collapsed="false">
      <c r="A2465" s="1" t="s">
        <v>6748</v>
      </c>
      <c r="B2465" s="1" t="s">
        <v>6749</v>
      </c>
      <c r="C2465" s="1" t="s">
        <v>13</v>
      </c>
      <c r="D2465" s="1" t="s">
        <v>133</v>
      </c>
      <c r="E2465" s="1" t="n">
        <v>14195</v>
      </c>
      <c r="F2465" s="1" t="n">
        <f aca="false">D2465-C2465</f>
        <v>2</v>
      </c>
      <c r="G2465" s="22" t="n">
        <v>5743.5</v>
      </c>
      <c r="H2465" s="1" t="n">
        <f aca="false">G2465*F2465</f>
        <v>11487</v>
      </c>
      <c r="I2465" s="13" t="s">
        <v>6750</v>
      </c>
      <c r="J2465" s="14" t="n">
        <v>11486.8</v>
      </c>
      <c r="K2465" s="1" t="n">
        <f aca="false">H2465-J2465</f>
        <v>0.200000000000728</v>
      </c>
      <c r="L2465" s="0"/>
    </row>
    <row r="2466" s="32" customFormat="true" ht="21.45" hidden="false" customHeight="true" outlineLevel="0" collapsed="false">
      <c r="A2466" s="29" t="s">
        <v>6751</v>
      </c>
      <c r="B2466" s="29" t="s">
        <v>6752</v>
      </c>
      <c r="C2466" s="29" t="s">
        <v>14</v>
      </c>
      <c r="D2466" s="29" t="s">
        <v>146</v>
      </c>
      <c r="E2466" s="29" t="n">
        <v>14797.5</v>
      </c>
      <c r="F2466" s="29" t="n">
        <f aca="false">D2466-C2466</f>
        <v>3</v>
      </c>
      <c r="G2466" s="29" t="n">
        <v>3853.5</v>
      </c>
      <c r="H2466" s="29" t="n">
        <f aca="false">G2466*F2466</f>
        <v>11560.5</v>
      </c>
      <c r="I2466" s="30" t="s">
        <v>6753</v>
      </c>
      <c r="J2466" s="31" t="n">
        <v>11560.5</v>
      </c>
      <c r="K2466" s="1" t="n">
        <f aca="false">H2466-J2466</f>
        <v>0</v>
      </c>
      <c r="L2466" s="29"/>
      <c r="AMI2466" s="0"/>
      <c r="AMJ2466" s="0"/>
    </row>
    <row r="2467" s="24" customFormat="true" ht="15.9" hidden="false" customHeight="false" outlineLevel="0" collapsed="false">
      <c r="A2467" s="22" t="s">
        <v>6754</v>
      </c>
      <c r="B2467" s="22" t="s">
        <v>6755</v>
      </c>
      <c r="C2467" s="22" t="s">
        <v>19</v>
      </c>
      <c r="D2467" s="22" t="s">
        <v>93</v>
      </c>
      <c r="E2467" s="22" t="n">
        <v>8765</v>
      </c>
      <c r="F2467" s="22" t="n">
        <f aca="false">D2467-C2467</f>
        <v>2</v>
      </c>
      <c r="G2467" s="22" t="n">
        <v>3853.5</v>
      </c>
      <c r="H2467" s="22" t="n">
        <f aca="false">G2467*F2467</f>
        <v>7707</v>
      </c>
      <c r="I2467" s="13" t="s">
        <v>6756</v>
      </c>
      <c r="J2467" s="14" t="n">
        <v>7707</v>
      </c>
      <c r="K2467" s="1" t="n">
        <f aca="false">H2467-J2467</f>
        <v>0</v>
      </c>
      <c r="L2467" s="22"/>
      <c r="AMI2467" s="0"/>
      <c r="AMJ2467" s="0"/>
    </row>
    <row r="2468" customFormat="false" ht="30.8" hidden="false" customHeight="false" outlineLevel="0" collapsed="false">
      <c r="A2468" s="22" t="s">
        <v>6757</v>
      </c>
      <c r="B2468" s="22" t="s">
        <v>6758</v>
      </c>
      <c r="C2468" s="22" t="s">
        <v>146</v>
      </c>
      <c r="D2468" s="22" t="s">
        <v>150</v>
      </c>
      <c r="E2468" s="22" t="n">
        <v>6903.75</v>
      </c>
      <c r="F2468" s="22" t="n">
        <f aca="false">D2468-C2468</f>
        <v>1</v>
      </c>
      <c r="G2468" s="22" t="n">
        <v>3853.5</v>
      </c>
      <c r="H2468" s="22" t="n">
        <f aca="false">G2468*F2468</f>
        <v>3853.5</v>
      </c>
      <c r="I2468" s="13" t="s">
        <v>6759</v>
      </c>
      <c r="J2468" s="14" t="n">
        <v>3853.5</v>
      </c>
      <c r="K2468" s="1" t="n">
        <f aca="false">H2468-J2468</f>
        <v>0</v>
      </c>
      <c r="L2468" s="0"/>
    </row>
    <row r="2469" s="18" customFormat="true" ht="29.85" hidden="false" customHeight="false" outlineLevel="0" collapsed="false">
      <c r="A2469" s="64" t="s">
        <v>6760</v>
      </c>
      <c r="B2469" s="15" t="s">
        <v>6761</v>
      </c>
      <c r="C2469" s="15" t="s">
        <v>180</v>
      </c>
      <c r="D2469" s="15" t="s">
        <v>59</v>
      </c>
      <c r="E2469" s="15" t="n">
        <v>28442.5</v>
      </c>
      <c r="F2469" s="15" t="n">
        <v>3</v>
      </c>
      <c r="G2469" s="15" t="n">
        <v>3853.5</v>
      </c>
      <c r="H2469" s="15" t="n">
        <f aca="false">G2469*F2469</f>
        <v>11560.5</v>
      </c>
      <c r="I2469" s="16" t="s">
        <v>6762</v>
      </c>
      <c r="J2469" s="17" t="n">
        <v>11486.8</v>
      </c>
      <c r="K2469" s="15" t="n">
        <f aca="false">H2469+H2470+H2471-J2469-J2470</f>
        <v>0</v>
      </c>
      <c r="L2469" s="15"/>
      <c r="M2469" s="18" t="s">
        <v>6763</v>
      </c>
    </row>
    <row r="2470" customFormat="false" ht="29.85" hidden="false" customHeight="false" outlineLevel="0" collapsed="false">
      <c r="A2470" s="64"/>
      <c r="B2470" s="15"/>
      <c r="C2470" s="15"/>
      <c r="D2470" s="15"/>
      <c r="E2470" s="15"/>
      <c r="F2470" s="15"/>
      <c r="G2470" s="15"/>
      <c r="H2470" s="15"/>
      <c r="I2470" s="16" t="s">
        <v>6764</v>
      </c>
      <c r="J2470" s="17" t="n">
        <v>11560.5</v>
      </c>
      <c r="K2470" s="15" t="n">
        <v>0</v>
      </c>
      <c r="L2470" s="15"/>
    </row>
    <row r="2471" customFormat="false" ht="15" hidden="false" customHeight="false" outlineLevel="0" collapsed="false">
      <c r="A2471" s="64"/>
      <c r="B2471" s="15"/>
      <c r="C2471" s="15"/>
      <c r="D2471" s="15"/>
      <c r="E2471" s="15"/>
      <c r="F2471" s="15" t="n">
        <v>2</v>
      </c>
      <c r="G2471" s="15" t="n">
        <v>5743.5</v>
      </c>
      <c r="H2471" s="15" t="n">
        <v>11486.8</v>
      </c>
      <c r="I2471" s="16"/>
      <c r="J2471" s="17"/>
      <c r="K2471" s="15" t="n">
        <v>0</v>
      </c>
      <c r="L2471" s="15"/>
    </row>
    <row r="2472" customFormat="false" ht="30.8" hidden="false" customHeight="false" outlineLevel="0" collapsed="false">
      <c r="A2472" s="1" t="s">
        <v>6765</v>
      </c>
      <c r="B2472" s="1" t="s">
        <v>6766</v>
      </c>
      <c r="C2472" s="1" t="s">
        <v>207</v>
      </c>
      <c r="D2472" s="1" t="s">
        <v>14</v>
      </c>
      <c r="E2472" s="1" t="n">
        <v>14797.5</v>
      </c>
      <c r="F2472" s="1" t="n">
        <f aca="false">D2472-C2472</f>
        <v>3</v>
      </c>
      <c r="G2472" s="22" t="n">
        <v>3853.5</v>
      </c>
      <c r="H2472" s="1" t="n">
        <f aca="false">G2472*F2472</f>
        <v>11560.5</v>
      </c>
      <c r="I2472" s="13" t="s">
        <v>6767</v>
      </c>
      <c r="J2472" s="14" t="n">
        <v>11560.5</v>
      </c>
      <c r="K2472" s="1" t="n">
        <f aca="false">H2472-J2472</f>
        <v>0</v>
      </c>
      <c r="L2472" s="0"/>
    </row>
    <row r="2473" customFormat="false" ht="30.8" hidden="false" customHeight="false" outlineLevel="0" collapsed="false">
      <c r="A2473" s="22" t="s">
        <v>6768</v>
      </c>
      <c r="B2473" s="22" t="s">
        <v>6769</v>
      </c>
      <c r="C2473" s="22" t="s">
        <v>20</v>
      </c>
      <c r="D2473" s="22" t="s">
        <v>150</v>
      </c>
      <c r="E2473" s="22" t="n">
        <v>15952.5</v>
      </c>
      <c r="F2473" s="22" t="n">
        <f aca="false">D2473-C2473</f>
        <v>3</v>
      </c>
      <c r="G2473" s="22" t="n">
        <v>3853.5</v>
      </c>
      <c r="H2473" s="22" t="n">
        <f aca="false">G2473*F2473</f>
        <v>11560.5</v>
      </c>
      <c r="I2473" s="13" t="s">
        <v>6770</v>
      </c>
      <c r="J2473" s="14" t="n">
        <v>11560.5</v>
      </c>
      <c r="K2473" s="1" t="n">
        <f aca="false">H2473-J2473</f>
        <v>0</v>
      </c>
      <c r="L2473" s="0"/>
    </row>
    <row r="2474" s="24" customFormat="true" ht="15.9" hidden="false" customHeight="false" outlineLevel="0" collapsed="false">
      <c r="A2474" s="22" t="s">
        <v>6771</v>
      </c>
      <c r="B2474" s="22" t="s">
        <v>6772</v>
      </c>
      <c r="C2474" s="22" t="s">
        <v>39</v>
      </c>
      <c r="D2474" s="22" t="s">
        <v>86</v>
      </c>
      <c r="E2474" s="22" t="n">
        <v>9865</v>
      </c>
      <c r="F2474" s="22" t="n">
        <f aca="false">D2474-C2474</f>
        <v>2</v>
      </c>
      <c r="G2474" s="22" t="n">
        <v>3853.5</v>
      </c>
      <c r="H2474" s="22" t="n">
        <f aca="false">G2474*F2474</f>
        <v>7707</v>
      </c>
      <c r="I2474" s="13" t="s">
        <v>6773</v>
      </c>
      <c r="J2474" s="14" t="n">
        <v>7707</v>
      </c>
      <c r="K2474" s="1" t="n">
        <f aca="false">H2474-J2474</f>
        <v>0</v>
      </c>
      <c r="L2474" s="22"/>
      <c r="AMI2474" s="0"/>
      <c r="AMJ2474" s="0"/>
    </row>
    <row r="2475" s="18" customFormat="true" ht="29.85" hidden="false" customHeight="false" outlineLevel="0" collapsed="false">
      <c r="A2475" s="64" t="s">
        <v>6774</v>
      </c>
      <c r="B2475" s="15" t="s">
        <v>6775</v>
      </c>
      <c r="C2475" s="15" t="s">
        <v>58</v>
      </c>
      <c r="D2475" s="15" t="s">
        <v>59</v>
      </c>
      <c r="E2475" s="15" t="n">
        <v>24060</v>
      </c>
      <c r="F2475" s="15" t="n">
        <f aca="false">D2475-C2475</f>
        <v>2</v>
      </c>
      <c r="G2475" s="15" t="n">
        <v>5743.5</v>
      </c>
      <c r="H2475" s="15" t="n">
        <v>11486.8</v>
      </c>
      <c r="I2475" s="16" t="s">
        <v>6776</v>
      </c>
      <c r="J2475" s="17" t="n">
        <v>7707</v>
      </c>
      <c r="K2475" s="15" t="n">
        <f aca="false">H2475+H2476-J2475-J2476</f>
        <v>0</v>
      </c>
      <c r="L2475" s="15"/>
    </row>
    <row r="2476" s="18" customFormat="true" ht="29.85" hidden="false" customHeight="false" outlineLevel="0" collapsed="false">
      <c r="A2476" s="64"/>
      <c r="B2476" s="15"/>
      <c r="C2476" s="15"/>
      <c r="D2476" s="15"/>
      <c r="E2476" s="15"/>
      <c r="F2476" s="15" t="n">
        <v>2</v>
      </c>
      <c r="G2476" s="15" t="n">
        <v>3853.5</v>
      </c>
      <c r="H2476" s="15" t="n">
        <f aca="false">G2476*F2476</f>
        <v>7707</v>
      </c>
      <c r="I2476" s="16" t="s">
        <v>6777</v>
      </c>
      <c r="J2476" s="17" t="n">
        <v>11486.8</v>
      </c>
      <c r="K2476" s="15" t="n">
        <v>0</v>
      </c>
      <c r="L2476" s="15"/>
    </row>
    <row r="2477" s="65" customFormat="true" ht="29.85" hidden="false" customHeight="false" outlineLevel="0" collapsed="false">
      <c r="A2477" s="19" t="s">
        <v>6778</v>
      </c>
      <c r="B2477" s="8" t="s">
        <v>6779</v>
      </c>
      <c r="C2477" s="8" t="s">
        <v>166</v>
      </c>
      <c r="D2477" s="8" t="s">
        <v>47</v>
      </c>
      <c r="E2477" s="8" t="n">
        <v>13577</v>
      </c>
      <c r="F2477" s="8" t="n">
        <v>2</v>
      </c>
      <c r="G2477" s="8" t="n">
        <v>3853.5</v>
      </c>
      <c r="H2477" s="8" t="n">
        <f aca="false">G2477*F2477</f>
        <v>7707</v>
      </c>
      <c r="I2477" s="9" t="s">
        <v>6780</v>
      </c>
      <c r="J2477" s="10" t="n">
        <v>7707</v>
      </c>
      <c r="K2477" s="8" t="n">
        <f aca="false">H2477+H2478-J2477-J2478</f>
        <v>1000</v>
      </c>
      <c r="L2477" s="8"/>
      <c r="AMI2477" s="12"/>
      <c r="AMJ2477" s="12"/>
    </row>
    <row r="2478" s="12" customFormat="true" ht="29.85" hidden="false" customHeight="false" outlineLevel="0" collapsed="false">
      <c r="A2478" s="19"/>
      <c r="B2478" s="11"/>
      <c r="C2478" s="11"/>
      <c r="D2478" s="11"/>
      <c r="E2478" s="11"/>
      <c r="F2478" s="11" t="n">
        <v>1</v>
      </c>
      <c r="G2478" s="11" t="n">
        <v>5000</v>
      </c>
      <c r="H2478" s="8" t="n">
        <f aca="false">G2478*F2478</f>
        <v>5000</v>
      </c>
      <c r="I2478" s="9" t="s">
        <v>6781</v>
      </c>
      <c r="J2478" s="10" t="n">
        <v>4000</v>
      </c>
      <c r="K2478" s="11" t="n">
        <v>0</v>
      </c>
      <c r="L2478" s="11"/>
    </row>
    <row r="2479" customFormat="false" ht="30.8" hidden="false" customHeight="false" outlineLevel="0" collapsed="false">
      <c r="A2479" s="22" t="s">
        <v>6782</v>
      </c>
      <c r="B2479" s="22" t="s">
        <v>6783</v>
      </c>
      <c r="C2479" s="22" t="s">
        <v>13</v>
      </c>
      <c r="D2479" s="22" t="s">
        <v>86</v>
      </c>
      <c r="E2479" s="22" t="n">
        <v>5592.5</v>
      </c>
      <c r="F2479" s="22" t="n">
        <f aca="false">D2479-C2479</f>
        <v>1</v>
      </c>
      <c r="G2479" s="22" t="n">
        <v>3853.5</v>
      </c>
      <c r="H2479" s="22" t="n">
        <f aca="false">G2479*F2479</f>
        <v>3853.5</v>
      </c>
      <c r="I2479" s="13" t="s">
        <v>6784</v>
      </c>
      <c r="J2479" s="14" t="n">
        <v>3853.5</v>
      </c>
      <c r="K2479" s="22" t="n">
        <f aca="false">H2479-J2479</f>
        <v>0</v>
      </c>
      <c r="L2479" s="0"/>
    </row>
    <row r="2480" customFormat="false" ht="30.8" hidden="false" customHeight="false" outlineLevel="0" collapsed="false">
      <c r="A2480" s="22" t="s">
        <v>6785</v>
      </c>
      <c r="B2480" s="22" t="s">
        <v>6786</v>
      </c>
      <c r="C2480" s="22" t="s">
        <v>133</v>
      </c>
      <c r="D2480" s="22" t="s">
        <v>112</v>
      </c>
      <c r="E2480" s="22" t="n">
        <v>16447.5</v>
      </c>
      <c r="F2480" s="22" t="n">
        <f aca="false">D2480-C2480</f>
        <v>3</v>
      </c>
      <c r="G2480" s="22" t="n">
        <v>3853.5</v>
      </c>
      <c r="H2480" s="22" t="n">
        <f aca="false">G2480*F2480</f>
        <v>11560.5</v>
      </c>
      <c r="I2480" s="13" t="s">
        <v>6787</v>
      </c>
      <c r="J2480" s="14" t="n">
        <v>11560.5</v>
      </c>
      <c r="K2480" s="22" t="n">
        <f aca="false">H2480-J2480</f>
        <v>0</v>
      </c>
      <c r="L2480" s="0"/>
    </row>
    <row r="2481" customFormat="false" ht="30.8" hidden="false" customHeight="false" outlineLevel="0" collapsed="false">
      <c r="A2481" s="22" t="s">
        <v>6788</v>
      </c>
      <c r="B2481" s="22" t="s">
        <v>6789</v>
      </c>
      <c r="C2481" s="22" t="s">
        <v>86</v>
      </c>
      <c r="D2481" s="22" t="s">
        <v>51</v>
      </c>
      <c r="E2481" s="22" t="n">
        <v>18322.5</v>
      </c>
      <c r="F2481" s="22" t="n">
        <f aca="false">D2481-C2481</f>
        <v>3</v>
      </c>
      <c r="G2481" s="22" t="n">
        <v>3853.5</v>
      </c>
      <c r="H2481" s="22" t="n">
        <f aca="false">G2481*F2481</f>
        <v>11560.5</v>
      </c>
      <c r="I2481" s="13" t="s">
        <v>6790</v>
      </c>
      <c r="J2481" s="14" t="n">
        <v>11560.5</v>
      </c>
      <c r="K2481" s="22" t="n">
        <f aca="false">H2481-J2481</f>
        <v>0</v>
      </c>
      <c r="L2481" s="0"/>
    </row>
    <row r="2482" s="24" customFormat="true" ht="15.9" hidden="false" customHeight="false" outlineLevel="0" collapsed="false">
      <c r="A2482" s="22" t="s">
        <v>6791</v>
      </c>
      <c r="B2482" s="22" t="s">
        <v>6792</v>
      </c>
      <c r="C2482" s="22" t="s">
        <v>29</v>
      </c>
      <c r="D2482" s="22" t="s">
        <v>34</v>
      </c>
      <c r="E2482" s="22" t="n">
        <v>27412.5</v>
      </c>
      <c r="F2482" s="22" t="n">
        <f aca="false">D2482-C2482</f>
        <v>5</v>
      </c>
      <c r="G2482" s="22" t="n">
        <v>3853.5</v>
      </c>
      <c r="H2482" s="22" t="n">
        <f aca="false">G2482*F2482</f>
        <v>19267.5</v>
      </c>
      <c r="I2482" s="13" t="s">
        <v>6793</v>
      </c>
      <c r="J2482" s="14" t="n">
        <v>19267.5</v>
      </c>
      <c r="K2482" s="22" t="n">
        <f aca="false">H2482-J2482</f>
        <v>0</v>
      </c>
      <c r="L2482" s="22"/>
      <c r="AMI2482" s="0"/>
      <c r="AMJ2482" s="0"/>
    </row>
    <row r="2483" customFormat="false" ht="30.8" hidden="false" customHeight="false" outlineLevel="0" collapsed="false">
      <c r="A2483" s="22" t="s">
        <v>6794</v>
      </c>
      <c r="B2483" s="22" t="s">
        <v>6795</v>
      </c>
      <c r="C2483" s="22" t="s">
        <v>43</v>
      </c>
      <c r="D2483" s="22" t="s">
        <v>47</v>
      </c>
      <c r="E2483" s="22" t="n">
        <v>9865</v>
      </c>
      <c r="F2483" s="22" t="n">
        <f aca="false">D2483-C2483</f>
        <v>2</v>
      </c>
      <c r="G2483" s="22" t="n">
        <v>3853.5</v>
      </c>
      <c r="H2483" s="22" t="n">
        <f aca="false">G2483*F2483</f>
        <v>7707</v>
      </c>
      <c r="I2483" s="13" t="s">
        <v>6796</v>
      </c>
      <c r="J2483" s="14" t="n">
        <v>7707</v>
      </c>
      <c r="K2483" s="22" t="n">
        <f aca="false">H2483-J2483</f>
        <v>0</v>
      </c>
      <c r="L2483" s="22"/>
    </row>
    <row r="2484" customFormat="false" ht="30.8" hidden="false" customHeight="false" outlineLevel="0" collapsed="false">
      <c r="A2484" s="22" t="s">
        <v>6797</v>
      </c>
      <c r="B2484" s="22" t="s">
        <v>6798</v>
      </c>
      <c r="C2484" s="22" t="s">
        <v>180</v>
      </c>
      <c r="D2484" s="22" t="s">
        <v>59</v>
      </c>
      <c r="E2484" s="22" t="n">
        <v>34112.5</v>
      </c>
      <c r="F2484" s="22" t="n">
        <f aca="false">D2484-C2484</f>
        <v>5</v>
      </c>
      <c r="G2484" s="22" t="n">
        <v>5743.5</v>
      </c>
      <c r="H2484" s="22" t="n">
        <f aca="false">G2484*F2484</f>
        <v>28717.5</v>
      </c>
      <c r="I2484" s="13" t="s">
        <v>6799</v>
      </c>
      <c r="J2484" s="14" t="n">
        <v>28717</v>
      </c>
      <c r="K2484" s="22" t="n">
        <f aca="false">H2484-J2484</f>
        <v>0.5</v>
      </c>
      <c r="L2484" s="22"/>
    </row>
    <row r="2485" s="49" customFormat="true" ht="29.85" hidden="false" customHeight="false" outlineLevel="0" collapsed="false">
      <c r="A2485" s="45" t="s">
        <v>6800</v>
      </c>
      <c r="B2485" s="45" t="s">
        <v>6801</v>
      </c>
      <c r="C2485" s="45" t="s">
        <v>39</v>
      </c>
      <c r="D2485" s="45" t="s">
        <v>180</v>
      </c>
      <c r="E2485" s="45" t="n">
        <v>58443.75</v>
      </c>
      <c r="F2485" s="45" t="n">
        <f aca="false">D2485-C2485</f>
        <v>9</v>
      </c>
      <c r="G2485" s="45" t="n">
        <v>3670</v>
      </c>
      <c r="H2485" s="45" t="n">
        <f aca="false">G2485*F2485</f>
        <v>33030</v>
      </c>
      <c r="I2485" s="47" t="s">
        <v>6802</v>
      </c>
      <c r="J2485" s="48" t="n">
        <v>33030</v>
      </c>
      <c r="K2485" s="15" t="n">
        <f aca="false">H2485-J2485</f>
        <v>0</v>
      </c>
      <c r="L2485" s="45"/>
      <c r="AMI2485" s="18"/>
      <c r="AMJ2485" s="18"/>
    </row>
    <row r="2486" s="12" customFormat="true" ht="29.85" hidden="false" customHeight="false" outlineLevel="0" collapsed="false">
      <c r="A2486" s="19" t="s">
        <v>6803</v>
      </c>
      <c r="B2486" s="11" t="s">
        <v>6804</v>
      </c>
      <c r="C2486" s="11" t="s">
        <v>2828</v>
      </c>
      <c r="D2486" s="11" t="s">
        <v>142</v>
      </c>
      <c r="E2486" s="11" t="n">
        <v>30310</v>
      </c>
      <c r="F2486" s="11" t="n">
        <v>3</v>
      </c>
      <c r="G2486" s="8" t="n">
        <v>3670</v>
      </c>
      <c r="H2486" s="11" t="n">
        <f aca="false">G2486*F2486</f>
        <v>11010</v>
      </c>
      <c r="I2486" s="9" t="s">
        <v>6805</v>
      </c>
      <c r="J2486" s="10" t="n">
        <v>11010</v>
      </c>
      <c r="K2486" s="11" t="n">
        <f aca="false">H2486+H2487-J2486-J2487</f>
        <v>0</v>
      </c>
      <c r="L2486" s="11"/>
    </row>
    <row r="2487" s="12" customFormat="true" ht="29.85" hidden="false" customHeight="false" outlineLevel="0" collapsed="false">
      <c r="A2487" s="19"/>
      <c r="B2487" s="11"/>
      <c r="C2487" s="11"/>
      <c r="D2487" s="11"/>
      <c r="E2487" s="11"/>
      <c r="F2487" s="11" t="n">
        <v>4</v>
      </c>
      <c r="G2487" s="8" t="n">
        <v>5000</v>
      </c>
      <c r="H2487" s="11" t="n">
        <f aca="false">G2487*F2487</f>
        <v>20000</v>
      </c>
      <c r="I2487" s="9" t="s">
        <v>6806</v>
      </c>
      <c r="J2487" s="10" t="n">
        <v>20000</v>
      </c>
      <c r="K2487" s="11" t="n">
        <v>0</v>
      </c>
      <c r="L2487" s="11"/>
    </row>
    <row r="2488" s="24" customFormat="true" ht="30.8" hidden="false" customHeight="false" outlineLevel="0" collapsed="false">
      <c r="A2488" s="22" t="s">
        <v>6807</v>
      </c>
      <c r="B2488" s="22" t="s">
        <v>6808</v>
      </c>
      <c r="C2488" s="22" t="s">
        <v>20</v>
      </c>
      <c r="D2488" s="22" t="s">
        <v>58</v>
      </c>
      <c r="E2488" s="22" t="n">
        <v>19730</v>
      </c>
      <c r="F2488" s="22" t="n">
        <f aca="false">D2488-C2488</f>
        <v>4</v>
      </c>
      <c r="G2488" s="22" t="n">
        <v>3853.5</v>
      </c>
      <c r="H2488" s="22" t="n">
        <f aca="false">G2488*F2488</f>
        <v>15414</v>
      </c>
      <c r="I2488" s="13" t="s">
        <v>6809</v>
      </c>
      <c r="J2488" s="14" t="n">
        <v>15414</v>
      </c>
      <c r="K2488" s="22" t="n">
        <f aca="false">H2488-J2488</f>
        <v>0</v>
      </c>
      <c r="L2488" s="22"/>
      <c r="AMI2488" s="0"/>
      <c r="AMJ2488" s="0"/>
    </row>
    <row r="2489" s="24" customFormat="true" ht="30.8" hidden="false" customHeight="false" outlineLevel="0" collapsed="false">
      <c r="A2489" s="22" t="s">
        <v>6810</v>
      </c>
      <c r="B2489" s="22" t="s">
        <v>6811</v>
      </c>
      <c r="C2489" s="22" t="s">
        <v>24</v>
      </c>
      <c r="D2489" s="22" t="s">
        <v>75</v>
      </c>
      <c r="E2489" s="22" t="n">
        <v>5482.5</v>
      </c>
      <c r="F2489" s="22" t="n">
        <f aca="false">D2489-C2489</f>
        <v>1</v>
      </c>
      <c r="G2489" s="22" t="n">
        <v>3853.5</v>
      </c>
      <c r="H2489" s="22" t="n">
        <f aca="false">G2489*F2489</f>
        <v>3853.5</v>
      </c>
      <c r="I2489" s="13" t="s">
        <v>6812</v>
      </c>
      <c r="J2489" s="14" t="n">
        <v>3853.5</v>
      </c>
      <c r="K2489" s="22" t="n">
        <f aca="false">H2489-J2489</f>
        <v>0</v>
      </c>
      <c r="L2489" s="22"/>
      <c r="AMI2489" s="0"/>
      <c r="AMJ2489" s="0"/>
    </row>
    <row r="2490" s="24" customFormat="true" ht="30.8" hidden="false" customHeight="false" outlineLevel="0" collapsed="false">
      <c r="A2490" s="22" t="s">
        <v>6813</v>
      </c>
      <c r="B2490" s="22" t="s">
        <v>6814</v>
      </c>
      <c r="C2490" s="22" t="s">
        <v>29</v>
      </c>
      <c r="D2490" s="22" t="s">
        <v>34</v>
      </c>
      <c r="E2490" s="22" t="n">
        <v>42450</v>
      </c>
      <c r="F2490" s="22" t="n">
        <f aca="false">D2490-C2490</f>
        <v>5</v>
      </c>
      <c r="G2490" s="22" t="n">
        <v>3853.5</v>
      </c>
      <c r="H2490" s="22" t="n">
        <f aca="false">G2490*F2490</f>
        <v>19267.5</v>
      </c>
      <c r="I2490" s="13" t="s">
        <v>6815</v>
      </c>
      <c r="J2490" s="14" t="n">
        <v>19267.5</v>
      </c>
      <c r="K2490" s="22" t="n">
        <f aca="false">H2490-J2490</f>
        <v>0</v>
      </c>
      <c r="L2490" s="22"/>
      <c r="AMI2490" s="0"/>
      <c r="AMJ2490" s="0"/>
    </row>
    <row r="2491" s="24" customFormat="true" ht="15.9" hidden="false" customHeight="false" outlineLevel="0" collapsed="false">
      <c r="A2491" s="22" t="s">
        <v>6816</v>
      </c>
      <c r="B2491" s="22" t="s">
        <v>6817</v>
      </c>
      <c r="C2491" s="22" t="s">
        <v>14</v>
      </c>
      <c r="D2491" s="22" t="s">
        <v>146</v>
      </c>
      <c r="E2491" s="22" t="n">
        <v>14797.5</v>
      </c>
      <c r="F2491" s="22" t="n">
        <f aca="false">D2491-C2491</f>
        <v>3</v>
      </c>
      <c r="G2491" s="22" t="n">
        <v>3853.5</v>
      </c>
      <c r="H2491" s="22" t="n">
        <f aca="false">G2491*F2491</f>
        <v>11560.5</v>
      </c>
      <c r="I2491" s="13" t="s">
        <v>6818</v>
      </c>
      <c r="J2491" s="14" t="n">
        <v>11560.5</v>
      </c>
      <c r="K2491" s="22" t="n">
        <f aca="false">H2491-J2491</f>
        <v>0</v>
      </c>
      <c r="L2491" s="22"/>
      <c r="AMI2491" s="0"/>
      <c r="AMJ2491" s="0"/>
    </row>
    <row r="2492" s="24" customFormat="true" ht="30.8" hidden="false" customHeight="false" outlineLevel="0" collapsed="false">
      <c r="A2492" s="22" t="s">
        <v>6819</v>
      </c>
      <c r="B2492" s="22" t="s">
        <v>6820</v>
      </c>
      <c r="C2492" s="22" t="s">
        <v>75</v>
      </c>
      <c r="D2492" s="22" t="s">
        <v>19</v>
      </c>
      <c r="E2492" s="22" t="n">
        <v>10965</v>
      </c>
      <c r="F2492" s="22" t="n">
        <f aca="false">D2492-C2492</f>
        <v>2</v>
      </c>
      <c r="G2492" s="22" t="n">
        <v>3853.5</v>
      </c>
      <c r="H2492" s="22" t="n">
        <f aca="false">G2492*F2492</f>
        <v>7707</v>
      </c>
      <c r="I2492" s="13" t="s">
        <v>6821</v>
      </c>
      <c r="J2492" s="14" t="n">
        <v>7707</v>
      </c>
      <c r="K2492" s="22" t="n">
        <f aca="false">H2492-J2492</f>
        <v>0</v>
      </c>
      <c r="L2492" s="22"/>
      <c r="AMI2492" s="0"/>
      <c r="AMJ2492" s="0"/>
    </row>
    <row r="2493" s="24" customFormat="true" ht="15.9" hidden="false" customHeight="false" outlineLevel="0" collapsed="false">
      <c r="A2493" s="22" t="s">
        <v>6822</v>
      </c>
      <c r="B2493" s="22" t="s">
        <v>6823</v>
      </c>
      <c r="C2493" s="22" t="s">
        <v>207</v>
      </c>
      <c r="D2493" s="22" t="s">
        <v>146</v>
      </c>
      <c r="E2493" s="22" t="n">
        <v>36645</v>
      </c>
      <c r="F2493" s="22" t="n">
        <f aca="false">D2493-C2493</f>
        <v>6</v>
      </c>
      <c r="G2493" s="22" t="n">
        <v>3853.5</v>
      </c>
      <c r="H2493" s="22" t="n">
        <f aca="false">G2493*F2493</f>
        <v>23121</v>
      </c>
      <c r="I2493" s="13" t="s">
        <v>6824</v>
      </c>
      <c r="J2493" s="14" t="n">
        <v>23121</v>
      </c>
      <c r="K2493" s="22" t="n">
        <f aca="false">H2493-J2493</f>
        <v>0</v>
      </c>
      <c r="L2493" s="22"/>
      <c r="AMI2493" s="0"/>
      <c r="AMJ2493" s="0"/>
    </row>
    <row r="2494" s="24" customFormat="true" ht="30.8" hidden="false" customHeight="false" outlineLevel="0" collapsed="false">
      <c r="A2494" s="22" t="s">
        <v>6825</v>
      </c>
      <c r="B2494" s="22" t="s">
        <v>6826</v>
      </c>
      <c r="C2494" s="22" t="s">
        <v>47</v>
      </c>
      <c r="D2494" s="22" t="s">
        <v>63</v>
      </c>
      <c r="E2494" s="22" t="n">
        <v>20711.25</v>
      </c>
      <c r="F2494" s="22" t="n">
        <f aca="false">D2494-C2494</f>
        <v>3</v>
      </c>
      <c r="G2494" s="22" t="n">
        <v>3853.5</v>
      </c>
      <c r="H2494" s="22" t="n">
        <f aca="false">G2494*F2494</f>
        <v>11560.5</v>
      </c>
      <c r="I2494" s="13" t="s">
        <v>6827</v>
      </c>
      <c r="J2494" s="14" t="n">
        <v>11560.5</v>
      </c>
      <c r="K2494" s="22" t="n">
        <f aca="false">H2494-J2494</f>
        <v>0</v>
      </c>
      <c r="L2494" s="22"/>
      <c r="AMI2494" s="0"/>
      <c r="AMJ2494" s="0"/>
    </row>
    <row r="2495" s="12" customFormat="true" ht="29.85" hidden="false" customHeight="false" outlineLevel="0" collapsed="false">
      <c r="A2495" s="19" t="s">
        <v>6828</v>
      </c>
      <c r="B2495" s="11" t="s">
        <v>6829</v>
      </c>
      <c r="C2495" s="11" t="s">
        <v>98</v>
      </c>
      <c r="D2495" s="11" t="s">
        <v>47</v>
      </c>
      <c r="E2495" s="11" t="n">
        <v>22627</v>
      </c>
      <c r="F2495" s="11" t="n">
        <v>2</v>
      </c>
      <c r="G2495" s="8" t="n">
        <v>3853.5</v>
      </c>
      <c r="H2495" s="11" t="n">
        <f aca="false">G2495*F2495</f>
        <v>7707</v>
      </c>
      <c r="I2495" s="9" t="s">
        <v>6830</v>
      </c>
      <c r="J2495" s="10" t="n">
        <v>7707</v>
      </c>
      <c r="K2495" s="11" t="n">
        <f aca="false">H2495+H2496-J2495-J2496</f>
        <v>2000</v>
      </c>
      <c r="L2495" s="11"/>
    </row>
    <row r="2496" s="12" customFormat="true" ht="29.85" hidden="false" customHeight="false" outlineLevel="0" collapsed="false">
      <c r="A2496" s="19"/>
      <c r="B2496" s="11"/>
      <c r="C2496" s="11"/>
      <c r="D2496" s="11"/>
      <c r="E2496" s="11"/>
      <c r="F2496" s="11" t="n">
        <v>2</v>
      </c>
      <c r="G2496" s="8" t="n">
        <v>5000</v>
      </c>
      <c r="H2496" s="11" t="n">
        <f aca="false">(G2496*F2496)+(1100*2)+(600*2)</f>
        <v>13400</v>
      </c>
      <c r="I2496" s="9" t="s">
        <v>6831</v>
      </c>
      <c r="J2496" s="10" t="n">
        <v>11400</v>
      </c>
      <c r="K2496" s="11" t="n">
        <v>0</v>
      </c>
      <c r="L2496" s="11"/>
    </row>
    <row r="2497" s="24" customFormat="true" ht="43.75" hidden="false" customHeight="false" outlineLevel="0" collapsed="false">
      <c r="A2497" s="22" t="s">
        <v>6832</v>
      </c>
      <c r="B2497" s="22" t="s">
        <v>6833</v>
      </c>
      <c r="C2497" s="22" t="s">
        <v>34</v>
      </c>
      <c r="D2497" s="22" t="s">
        <v>93</v>
      </c>
      <c r="E2497" s="22" t="n">
        <v>25961.25</v>
      </c>
      <c r="F2497" s="22" t="n">
        <f aca="false">D2497-C2497</f>
        <v>3</v>
      </c>
      <c r="G2497" s="22" t="n">
        <v>4693.5</v>
      </c>
      <c r="H2497" s="22" t="n">
        <f aca="false">G2497*F2497</f>
        <v>14080.5</v>
      </c>
      <c r="I2497" s="13" t="s">
        <v>6834</v>
      </c>
      <c r="J2497" s="14" t="n">
        <v>14080.5</v>
      </c>
      <c r="K2497" s="22" t="n">
        <f aca="false">H2497-J2497</f>
        <v>0</v>
      </c>
      <c r="L2497" s="22"/>
      <c r="AMI2497" s="0"/>
      <c r="AMJ2497" s="0"/>
    </row>
    <row r="2498" s="24" customFormat="true" ht="30.8" hidden="false" customHeight="false" outlineLevel="0" collapsed="false">
      <c r="A2498" s="22" t="s">
        <v>6835</v>
      </c>
      <c r="B2498" s="22" t="s">
        <v>6836</v>
      </c>
      <c r="C2498" s="22" t="s">
        <v>93</v>
      </c>
      <c r="D2498" s="22" t="s">
        <v>13</v>
      </c>
      <c r="E2498" s="22" t="n">
        <v>33381.25</v>
      </c>
      <c r="F2498" s="22" t="n">
        <f aca="false">D2498-C2498</f>
        <v>5</v>
      </c>
      <c r="G2498" s="22" t="n">
        <v>3853.5</v>
      </c>
      <c r="H2498" s="22" t="n">
        <f aca="false">G2498*F2498</f>
        <v>19267.5</v>
      </c>
      <c r="I2498" s="13" t="s">
        <v>6837</v>
      </c>
      <c r="J2498" s="14" t="n">
        <v>19267.5</v>
      </c>
      <c r="K2498" s="22" t="n">
        <f aca="false">H2498-J2498</f>
        <v>0</v>
      </c>
      <c r="L2498" s="22"/>
      <c r="AMI2498" s="0"/>
      <c r="AMJ2498" s="0"/>
    </row>
    <row r="2499" s="32" customFormat="true" ht="15.9" hidden="false" customHeight="false" outlineLevel="0" collapsed="false">
      <c r="A2499" s="29" t="s">
        <v>6838</v>
      </c>
      <c r="B2499" s="29" t="s">
        <v>6839</v>
      </c>
      <c r="C2499" s="29" t="s">
        <v>67</v>
      </c>
      <c r="D2499" s="29" t="s">
        <v>112</v>
      </c>
      <c r="E2499" s="29" t="n">
        <v>54120</v>
      </c>
      <c r="F2499" s="29" t="n">
        <f aca="false">D2499-C2499</f>
        <v>8</v>
      </c>
      <c r="G2499" s="29" t="n">
        <v>3853.5</v>
      </c>
      <c r="H2499" s="29" t="n">
        <f aca="false">G2499*F2499</f>
        <v>30828</v>
      </c>
      <c r="I2499" s="30" t="s">
        <v>6840</v>
      </c>
      <c r="J2499" s="31" t="n">
        <v>30828</v>
      </c>
      <c r="K2499" s="29" t="n">
        <f aca="false">H2499-J2499</f>
        <v>0</v>
      </c>
      <c r="L2499" s="29"/>
      <c r="AMI2499" s="0"/>
      <c r="AMJ2499" s="0"/>
    </row>
    <row r="2500" s="87" customFormat="true" ht="29.85" hidden="false" customHeight="false" outlineLevel="0" collapsed="false">
      <c r="A2500" s="64" t="s">
        <v>6841</v>
      </c>
      <c r="B2500" s="15" t="s">
        <v>6842</v>
      </c>
      <c r="C2500" s="15" t="s">
        <v>150</v>
      </c>
      <c r="D2500" s="15" t="s">
        <v>59</v>
      </c>
      <c r="E2500" s="15" t="n">
        <v>71365</v>
      </c>
      <c r="F2500" s="15" t="n">
        <f aca="false">D2500-C2500</f>
        <v>3</v>
      </c>
      <c r="G2500" s="15" t="n">
        <f aca="false">3853.5*2</f>
        <v>7707</v>
      </c>
      <c r="H2500" s="15" t="n">
        <f aca="false">G2500*F2500</f>
        <v>23121</v>
      </c>
      <c r="I2500" s="16" t="s">
        <v>6843</v>
      </c>
      <c r="J2500" s="17" t="n">
        <v>11560.5</v>
      </c>
      <c r="K2500" s="15" t="n">
        <f aca="false">H2500+H2501-J2500-J2501-J2502-J2503-J2504-J2505</f>
        <v>0</v>
      </c>
      <c r="L2500" s="15"/>
      <c r="AMI2500" s="18"/>
      <c r="AMJ2500" s="18"/>
    </row>
    <row r="2501" s="18" customFormat="true" ht="29.85" hidden="false" customHeight="false" outlineLevel="0" collapsed="false">
      <c r="A2501" s="64"/>
      <c r="B2501" s="15"/>
      <c r="C2501" s="15"/>
      <c r="D2501" s="15"/>
      <c r="E2501" s="15"/>
      <c r="F2501" s="15" t="n">
        <v>2</v>
      </c>
      <c r="G2501" s="15" t="n">
        <f aca="false">3853.5*4</f>
        <v>15414</v>
      </c>
      <c r="H2501" s="15" t="n">
        <f aca="false">G2501*F2501</f>
        <v>30828</v>
      </c>
      <c r="I2501" s="16" t="s">
        <v>6844</v>
      </c>
      <c r="J2501" s="17" t="n">
        <v>7707</v>
      </c>
      <c r="K2501" s="15" t="n">
        <v>0</v>
      </c>
      <c r="L2501" s="15"/>
    </row>
    <row r="2502" s="18" customFormat="true" ht="29.85" hidden="false" customHeight="false" outlineLevel="0" collapsed="false">
      <c r="A2502" s="64"/>
      <c r="B2502" s="15"/>
      <c r="C2502" s="15"/>
      <c r="D2502" s="15"/>
      <c r="E2502" s="15"/>
      <c r="F2502" s="15"/>
      <c r="G2502" s="15"/>
      <c r="H2502" s="15"/>
      <c r="I2502" s="16" t="s">
        <v>6845</v>
      </c>
      <c r="J2502" s="17" t="n">
        <v>7707</v>
      </c>
      <c r="K2502" s="15" t="n">
        <v>0</v>
      </c>
      <c r="L2502" s="15"/>
    </row>
    <row r="2503" s="18" customFormat="true" ht="29.85" hidden="false" customHeight="false" outlineLevel="0" collapsed="false">
      <c r="A2503" s="64"/>
      <c r="B2503" s="15"/>
      <c r="C2503" s="15"/>
      <c r="D2503" s="15"/>
      <c r="E2503" s="15"/>
      <c r="F2503" s="15"/>
      <c r="G2503" s="15"/>
      <c r="H2503" s="15"/>
      <c r="I2503" s="16" t="s">
        <v>6846</v>
      </c>
      <c r="J2503" s="17" t="n">
        <v>11560.5</v>
      </c>
      <c r="K2503" s="15" t="n">
        <v>0</v>
      </c>
      <c r="L2503" s="15"/>
    </row>
    <row r="2504" s="18" customFormat="true" ht="29.85" hidden="false" customHeight="false" outlineLevel="0" collapsed="false">
      <c r="A2504" s="64"/>
      <c r="B2504" s="15"/>
      <c r="C2504" s="15"/>
      <c r="D2504" s="15"/>
      <c r="E2504" s="15"/>
      <c r="F2504" s="15"/>
      <c r="G2504" s="15"/>
      <c r="H2504" s="15"/>
      <c r="I2504" s="16" t="s">
        <v>6847</v>
      </c>
      <c r="J2504" s="17" t="n">
        <v>7707</v>
      </c>
      <c r="K2504" s="15" t="n">
        <v>0</v>
      </c>
      <c r="L2504" s="15"/>
    </row>
    <row r="2505" customFormat="false" ht="29.85" hidden="false" customHeight="false" outlineLevel="0" collapsed="false">
      <c r="A2505" s="64"/>
      <c r="B2505" s="15"/>
      <c r="C2505" s="15"/>
      <c r="D2505" s="15"/>
      <c r="E2505" s="15"/>
      <c r="F2505" s="15"/>
      <c r="G2505" s="15"/>
      <c r="H2505" s="15"/>
      <c r="I2505" s="47" t="s">
        <v>6848</v>
      </c>
      <c r="J2505" s="48" t="n">
        <v>7707</v>
      </c>
      <c r="K2505" s="15" t="n">
        <v>0</v>
      </c>
      <c r="L2505" s="15"/>
    </row>
    <row r="2506" s="49" customFormat="true" ht="29.85" hidden="false" customHeight="false" outlineLevel="0" collapsed="false">
      <c r="A2506" s="88" t="s">
        <v>6849</v>
      </c>
      <c r="B2506" s="45" t="s">
        <v>6850</v>
      </c>
      <c r="C2506" s="45" t="s">
        <v>19</v>
      </c>
      <c r="D2506" s="45" t="s">
        <v>67</v>
      </c>
      <c r="E2506" s="45" t="n">
        <v>65240</v>
      </c>
      <c r="F2506" s="45" t="n">
        <f aca="false">D2506-C2506</f>
        <v>4</v>
      </c>
      <c r="G2506" s="45" t="n">
        <v>4693.5</v>
      </c>
      <c r="H2506" s="45" t="n">
        <v>18773.6</v>
      </c>
      <c r="I2506" s="47" t="s">
        <v>6851</v>
      </c>
      <c r="J2506" s="48" t="n">
        <v>22973.6</v>
      </c>
      <c r="K2506" s="45" t="n">
        <f aca="false">H2506+H2507-J2506-J2507</f>
        <v>0</v>
      </c>
      <c r="L2506" s="45"/>
      <c r="AMI2506" s="18"/>
      <c r="AMJ2506" s="18"/>
    </row>
    <row r="2507" s="18" customFormat="true" ht="29.85" hidden="false" customHeight="false" outlineLevel="0" collapsed="false">
      <c r="A2507" s="88"/>
      <c r="B2507" s="15"/>
      <c r="C2507" s="15"/>
      <c r="D2507" s="15"/>
      <c r="E2507" s="15"/>
      <c r="F2507" s="45" t="n">
        <v>4</v>
      </c>
      <c r="G2507" s="45" t="n">
        <v>5743.5</v>
      </c>
      <c r="H2507" s="45" t="n">
        <f aca="false">G2507*F2507</f>
        <v>22974</v>
      </c>
      <c r="I2507" s="47" t="s">
        <v>6852</v>
      </c>
      <c r="J2507" s="48" t="n">
        <v>18774</v>
      </c>
      <c r="K2507" s="15" t="n">
        <v>0</v>
      </c>
      <c r="L2507" s="15"/>
    </row>
    <row r="2508" customFormat="false" ht="15.9" hidden="false" customHeight="false" outlineLevel="0" collapsed="false">
      <c r="A2508" s="1" t="s">
        <v>6853</v>
      </c>
      <c r="B2508" s="1" t="s">
        <v>6854</v>
      </c>
      <c r="C2508" s="1" t="s">
        <v>14</v>
      </c>
      <c r="D2508" s="1" t="s">
        <v>20</v>
      </c>
      <c r="E2508" s="1" t="n">
        <v>4932.5</v>
      </c>
      <c r="F2508" s="1" t="n">
        <f aca="false">D2508-C2508</f>
        <v>1</v>
      </c>
      <c r="G2508" s="22" t="n">
        <v>3853.5</v>
      </c>
      <c r="H2508" s="1" t="n">
        <f aca="false">G2508*F2508</f>
        <v>3853.5</v>
      </c>
      <c r="I2508" s="13" t="s">
        <v>6855</v>
      </c>
      <c r="J2508" s="14" t="n">
        <v>3853.5</v>
      </c>
      <c r="K2508" s="1" t="n">
        <f aca="false">H2508-J2508</f>
        <v>0</v>
      </c>
      <c r="L2508" s="0"/>
    </row>
    <row r="2509" s="24" customFormat="true" ht="30.8" hidden="false" customHeight="false" outlineLevel="0" collapsed="false">
      <c r="A2509" s="22" t="s">
        <v>6856</v>
      </c>
      <c r="B2509" s="22" t="s">
        <v>6857</v>
      </c>
      <c r="C2509" s="22" t="s">
        <v>47</v>
      </c>
      <c r="D2509" s="22" t="s">
        <v>29</v>
      </c>
      <c r="E2509" s="22" t="n">
        <v>9865</v>
      </c>
      <c r="F2509" s="22" t="n">
        <f aca="false">D2509-C2509</f>
        <v>2</v>
      </c>
      <c r="G2509" s="22" t="n">
        <v>3853.5</v>
      </c>
      <c r="H2509" s="22" t="n">
        <f aca="false">G2509*F2509</f>
        <v>7707</v>
      </c>
      <c r="I2509" s="13" t="s">
        <v>6858</v>
      </c>
      <c r="J2509" s="14" t="n">
        <v>7707</v>
      </c>
      <c r="K2509" s="1" t="n">
        <f aca="false">H2509-J2509</f>
        <v>0</v>
      </c>
      <c r="L2509" s="22"/>
      <c r="AMI2509" s="0"/>
      <c r="AMJ2509" s="0"/>
    </row>
    <row r="2510" s="24" customFormat="true" ht="30.8" hidden="false" customHeight="false" outlineLevel="0" collapsed="false">
      <c r="A2510" s="22" t="s">
        <v>6859</v>
      </c>
      <c r="B2510" s="22" t="s">
        <v>6860</v>
      </c>
      <c r="C2510" s="22" t="s">
        <v>142</v>
      </c>
      <c r="D2510" s="22" t="s">
        <v>75</v>
      </c>
      <c r="E2510" s="22" t="n">
        <v>26037.5</v>
      </c>
      <c r="F2510" s="22" t="n">
        <f aca="false">D2510-C2510</f>
        <v>5</v>
      </c>
      <c r="G2510" s="22" t="n">
        <v>3853.5</v>
      </c>
      <c r="H2510" s="22" t="n">
        <f aca="false">G2510*F2510</f>
        <v>19267.5</v>
      </c>
      <c r="I2510" s="13" t="s">
        <v>6861</v>
      </c>
      <c r="J2510" s="14" t="n">
        <v>19267.5</v>
      </c>
      <c r="K2510" s="1" t="n">
        <f aca="false">H2510-J2510</f>
        <v>0</v>
      </c>
      <c r="L2510" s="22"/>
      <c r="AMI2510" s="0"/>
      <c r="AMJ2510" s="0"/>
    </row>
    <row r="2511" s="24" customFormat="true" ht="29.85" hidden="false" customHeight="false" outlineLevel="0" collapsed="false">
      <c r="A2511" s="22" t="s">
        <v>6862</v>
      </c>
      <c r="B2511" s="22" t="s">
        <v>6863</v>
      </c>
      <c r="C2511" s="22" t="s">
        <v>13</v>
      </c>
      <c r="D2511" s="22" t="s">
        <v>232</v>
      </c>
      <c r="E2511" s="22" t="n">
        <v>73290</v>
      </c>
      <c r="F2511" s="22" t="n">
        <f aca="false">D2511-C2511</f>
        <v>12</v>
      </c>
      <c r="G2511" s="22" t="n">
        <v>3853.5</v>
      </c>
      <c r="H2511" s="22" t="n">
        <f aca="false">G2511*F2511</f>
        <v>46242</v>
      </c>
      <c r="I2511" s="13" t="s">
        <v>6864</v>
      </c>
      <c r="J2511" s="14" t="n">
        <v>46242</v>
      </c>
      <c r="K2511" s="1" t="n">
        <f aca="false">H2511-J2511</f>
        <v>0</v>
      </c>
      <c r="L2511" s="22"/>
      <c r="AMI2511" s="0"/>
      <c r="AMJ2511" s="0"/>
    </row>
    <row r="2512" s="24" customFormat="true" ht="30.8" hidden="false" customHeight="false" outlineLevel="0" collapsed="false">
      <c r="A2512" s="22" t="s">
        <v>6865</v>
      </c>
      <c r="B2512" s="22" t="s">
        <v>6866</v>
      </c>
      <c r="C2512" s="22" t="s">
        <v>35</v>
      </c>
      <c r="D2512" s="22" t="s">
        <v>133</v>
      </c>
      <c r="E2512" s="22" t="n">
        <v>19730</v>
      </c>
      <c r="F2512" s="22" t="n">
        <f aca="false">D2512-C2512</f>
        <v>4</v>
      </c>
      <c r="G2512" s="22" t="n">
        <v>3853.5</v>
      </c>
      <c r="H2512" s="22" t="n">
        <f aca="false">G2512*F2512</f>
        <v>15414</v>
      </c>
      <c r="I2512" s="13" t="s">
        <v>6867</v>
      </c>
      <c r="J2512" s="14" t="n">
        <v>15414</v>
      </c>
      <c r="K2512" s="1" t="n">
        <f aca="false">H2512-J2512</f>
        <v>0</v>
      </c>
      <c r="L2512" s="22"/>
      <c r="AMI2512" s="0"/>
      <c r="AMJ2512" s="0"/>
    </row>
    <row r="2513" s="92" customFormat="true" ht="15" hidden="false" customHeight="false" outlineLevel="0" collapsed="false">
      <c r="A2513" s="89"/>
      <c r="B2513" s="89"/>
      <c r="C2513" s="89"/>
      <c r="D2513" s="89"/>
      <c r="E2513" s="89" t="n">
        <f aca="false">SUM(E2:E2512)</f>
        <v>46814290.25</v>
      </c>
      <c r="F2513" s="89"/>
      <c r="G2513" s="89"/>
      <c r="H2513" s="89" t="n">
        <f aca="false">SUM(H2:H2512)</f>
        <v>32267058.2</v>
      </c>
      <c r="I2513" s="90"/>
      <c r="J2513" s="91" t="n">
        <f aca="false">SUM(J2:J2512)</f>
        <v>32361625.5</v>
      </c>
      <c r="K2513" s="89" t="n">
        <f aca="false">SUM(K2:K2512)</f>
        <v>-117688.3</v>
      </c>
      <c r="L2513" s="4"/>
      <c r="AMI2513" s="0"/>
      <c r="AMJ2513" s="0"/>
    </row>
    <row r="2514" customFormat="false" ht="12.8" hidden="false" customHeight="false" outlineLevel="0" collapsed="false">
      <c r="H2514" s="0"/>
      <c r="I2514" s="1"/>
      <c r="J2514" s="1"/>
      <c r="K2514" s="0"/>
    </row>
    <row r="2515" customFormat="false" ht="12.8" hidden="false" customHeight="false" outlineLevel="0" collapsed="false">
      <c r="H2515" s="0"/>
      <c r="I2515" s="1"/>
      <c r="J2515" s="93" t="n">
        <v>32361625.5</v>
      </c>
      <c r="K2515" s="1" t="s">
        <v>6868</v>
      </c>
    </row>
    <row r="2516" customFormat="false" ht="12.8" hidden="false" customHeight="false" outlineLevel="0" collapsed="false">
      <c r="H2516" s="0"/>
      <c r="I2516" s="1"/>
      <c r="J2516" s="1"/>
      <c r="K2516" s="0"/>
    </row>
    <row r="2517" customFormat="false" ht="12.8" hidden="false" customHeight="false" outlineLevel="0" collapsed="false">
      <c r="H2517" s="0"/>
      <c r="I2517" s="1"/>
      <c r="J2517" s="1" t="n">
        <f aca="false">J2513-J2515</f>
        <v>0</v>
      </c>
      <c r="K2517" s="0"/>
    </row>
    <row r="2518" customFormat="false" ht="12.8" hidden="false" customHeight="false" outlineLevel="0" collapsed="false">
      <c r="H2518" s="0"/>
      <c r="I2518" s="1"/>
      <c r="J2518" s="1"/>
      <c r="K2518" s="0"/>
    </row>
    <row r="2519" customFormat="false" ht="15" hidden="false" customHeight="false" outlineLevel="0" collapsed="false">
      <c r="H2519" s="0"/>
      <c r="J2519" s="94" t="n">
        <v>32358625.5</v>
      </c>
      <c r="K2519" s="1" t="s">
        <v>6868</v>
      </c>
    </row>
    <row r="2520" customFormat="false" ht="15" hidden="false" customHeight="false" outlineLevel="0" collapsed="false">
      <c r="H2520" s="95" t="n">
        <f aca="false">H2513-J2513</f>
        <v>-94567.3000000082</v>
      </c>
      <c r="J2520" s="0"/>
      <c r="K2520" s="0"/>
    </row>
    <row r="2521" customFormat="false" ht="15" hidden="false" customHeight="false" outlineLevel="0" collapsed="false">
      <c r="H2521" s="95" t="n">
        <f aca="false">H2520-K2513</f>
        <v>23120.9999999918</v>
      </c>
      <c r="J2521" s="96" t="n">
        <f aca="false">J2519-J2513</f>
        <v>-3000.0000000149</v>
      </c>
      <c r="K2521" s="0"/>
    </row>
    <row r="2522" customFormat="false" ht="15" hidden="false" customHeight="false" outlineLevel="0" collapsed="false">
      <c r="J2522" s="0"/>
      <c r="K2522" s="0"/>
    </row>
    <row r="2523" customFormat="false" ht="15" hidden="false" customHeight="false" outlineLevel="0" collapsed="false">
      <c r="J2523" s="0"/>
      <c r="K2523" s="0"/>
    </row>
    <row r="2524" customFormat="false" ht="15" hidden="false" customHeight="false" outlineLevel="0" collapsed="false">
      <c r="J2524" s="0"/>
      <c r="K2524" s="0"/>
    </row>
    <row r="2525" customFormat="false" ht="15" hidden="false" customHeight="false" outlineLevel="0" collapsed="false">
      <c r="J2525" s="3" t="n">
        <v>31424425.5</v>
      </c>
      <c r="K2525" s="1" t="s">
        <v>6868</v>
      </c>
    </row>
    <row r="2526" customFormat="false" ht="15" hidden="false" customHeight="false" outlineLevel="0" collapsed="false">
      <c r="J2526" s="3" t="n">
        <f aca="false">J2513-J2525</f>
        <v>937200.000000015</v>
      </c>
    </row>
  </sheetData>
  <mergeCells count="206">
    <mergeCell ref="A2:A3"/>
    <mergeCell ref="A6:A7"/>
    <mergeCell ref="A23:A24"/>
    <mergeCell ref="A25:A26"/>
    <mergeCell ref="A32:A33"/>
    <mergeCell ref="A37:A39"/>
    <mergeCell ref="A48:A49"/>
    <mergeCell ref="A60:A61"/>
    <mergeCell ref="A72:A73"/>
    <mergeCell ref="A81:A82"/>
    <mergeCell ref="A84:A85"/>
    <mergeCell ref="A89:A90"/>
    <mergeCell ref="A97:A98"/>
    <mergeCell ref="A99:A100"/>
    <mergeCell ref="A124:A125"/>
    <mergeCell ref="A132:A133"/>
    <mergeCell ref="A134:A135"/>
    <mergeCell ref="A137:A139"/>
    <mergeCell ref="A145:A146"/>
    <mergeCell ref="A165:A166"/>
    <mergeCell ref="A172:A179"/>
    <mergeCell ref="A201:A202"/>
    <mergeCell ref="A215:A216"/>
    <mergeCell ref="A229:A237"/>
    <mergeCell ref="A248:A249"/>
    <mergeCell ref="A263:A265"/>
    <mergeCell ref="A267:A272"/>
    <mergeCell ref="A273:A274"/>
    <mergeCell ref="A285:A288"/>
    <mergeCell ref="A293:A294"/>
    <mergeCell ref="A298:A299"/>
    <mergeCell ref="A300:A301"/>
    <mergeCell ref="A302:A303"/>
    <mergeCell ref="A321:A322"/>
    <mergeCell ref="A341:A342"/>
    <mergeCell ref="A345:A346"/>
    <mergeCell ref="A361:A362"/>
    <mergeCell ref="A364:A369"/>
    <mergeCell ref="A370:A371"/>
    <mergeCell ref="A422:A423"/>
    <mergeCell ref="A428:A429"/>
    <mergeCell ref="A433:A434"/>
    <mergeCell ref="A458:A459"/>
    <mergeCell ref="A462:A463"/>
    <mergeCell ref="A465:A470"/>
    <mergeCell ref="A476:A478"/>
    <mergeCell ref="A487:A489"/>
    <mergeCell ref="A490:A491"/>
    <mergeCell ref="A502:A503"/>
    <mergeCell ref="A507:A508"/>
    <mergeCell ref="A520:A523"/>
    <mergeCell ref="A553:A554"/>
    <mergeCell ref="A603:A606"/>
    <mergeCell ref="A641:A642"/>
    <mergeCell ref="A646:A653"/>
    <mergeCell ref="A656:A657"/>
    <mergeCell ref="A696:A697"/>
    <mergeCell ref="A727:A728"/>
    <mergeCell ref="A733:A734"/>
    <mergeCell ref="A735:A737"/>
    <mergeCell ref="A739:A740"/>
    <mergeCell ref="A745:A746"/>
    <mergeCell ref="A750:A751"/>
    <mergeCell ref="A760:A761"/>
    <mergeCell ref="A769:A770"/>
    <mergeCell ref="A790:A791"/>
    <mergeCell ref="A808:A812"/>
    <mergeCell ref="A813:A814"/>
    <mergeCell ref="A817:A818"/>
    <mergeCell ref="A819:A820"/>
    <mergeCell ref="A821:A822"/>
    <mergeCell ref="A840:A841"/>
    <mergeCell ref="A845:A847"/>
    <mergeCell ref="A853:A854"/>
    <mergeCell ref="A857:A858"/>
    <mergeCell ref="A877:A878"/>
    <mergeCell ref="A880:A881"/>
    <mergeCell ref="A884:A885"/>
    <mergeCell ref="A886:A887"/>
    <mergeCell ref="A933:A936"/>
    <mergeCell ref="A968:A971"/>
    <mergeCell ref="A993:A994"/>
    <mergeCell ref="A1003:A1004"/>
    <mergeCell ref="A1036:A1037"/>
    <mergeCell ref="A1041:A1043"/>
    <mergeCell ref="A1064:A1067"/>
    <mergeCell ref="A1075:A1076"/>
    <mergeCell ref="A1080:A1081"/>
    <mergeCell ref="A1095:A1096"/>
    <mergeCell ref="A1102:A1103"/>
    <mergeCell ref="A1106:A1107"/>
    <mergeCell ref="A1132:A1133"/>
    <mergeCell ref="A1140:A1141"/>
    <mergeCell ref="A1144:A1145"/>
    <mergeCell ref="A1158:A1159"/>
    <mergeCell ref="A1162:A1163"/>
    <mergeCell ref="A1165:A1166"/>
    <mergeCell ref="A1167:A1168"/>
    <mergeCell ref="A1178:A1181"/>
    <mergeCell ref="A1190:A1191"/>
    <mergeCell ref="A1202:A1203"/>
    <mergeCell ref="A1207:A1208"/>
    <mergeCell ref="A1224:A1226"/>
    <mergeCell ref="A1249:A1250"/>
    <mergeCell ref="A1254:A1255"/>
    <mergeCell ref="A1267:A1268"/>
    <mergeCell ref="A1281:A1282"/>
    <mergeCell ref="A1325:A1326"/>
    <mergeCell ref="A1329:A1330"/>
    <mergeCell ref="A1334:A1335"/>
    <mergeCell ref="A1336:A1337"/>
    <mergeCell ref="A1341:A1343"/>
    <mergeCell ref="A1359:A1360"/>
    <mergeCell ref="A1404:A1405"/>
    <mergeCell ref="A1423:A1424"/>
    <mergeCell ref="A1426:A1427"/>
    <mergeCell ref="A1437:A1438"/>
    <mergeCell ref="A1450:A1451"/>
    <mergeCell ref="A1472:A1473"/>
    <mergeCell ref="A1486:A1487"/>
    <mergeCell ref="A1499:A1502"/>
    <mergeCell ref="A1513:A1514"/>
    <mergeCell ref="A1516:A1517"/>
    <mergeCell ref="A1523:A1524"/>
    <mergeCell ref="A1525:A1526"/>
    <mergeCell ref="A1529:A1530"/>
    <mergeCell ref="A1532:A1533"/>
    <mergeCell ref="A1542:A1543"/>
    <mergeCell ref="A1566:A1567"/>
    <mergeCell ref="A1569:A1572"/>
    <mergeCell ref="A1583:A1585"/>
    <mergeCell ref="A1636:A1637"/>
    <mergeCell ref="A1654:A1655"/>
    <mergeCell ref="A1664:A1665"/>
    <mergeCell ref="A1679:A1680"/>
    <mergeCell ref="A1684:A1685"/>
    <mergeCell ref="A1702:A1703"/>
    <mergeCell ref="A1707:A1708"/>
    <mergeCell ref="A1713:A1714"/>
    <mergeCell ref="A1733:A1734"/>
    <mergeCell ref="A1743:A1744"/>
    <mergeCell ref="A1746:A1747"/>
    <mergeCell ref="A1766:A1768"/>
    <mergeCell ref="A1771:A1773"/>
    <mergeCell ref="A1810:A1811"/>
    <mergeCell ref="A1841:A1842"/>
    <mergeCell ref="A1853:A1854"/>
    <mergeCell ref="A1857:A1858"/>
    <mergeCell ref="A1865:A1866"/>
    <mergeCell ref="A1877:A1878"/>
    <mergeCell ref="A1885:A1886"/>
    <mergeCell ref="A1889:A1890"/>
    <mergeCell ref="A1892:A1893"/>
    <mergeCell ref="A1898:A1900"/>
    <mergeCell ref="A1904:A1905"/>
    <mergeCell ref="A1908:A1909"/>
    <mergeCell ref="A1911:A1912"/>
    <mergeCell ref="A1921:A1923"/>
    <mergeCell ref="A1938:A1939"/>
    <mergeCell ref="A1948:A1949"/>
    <mergeCell ref="A1950:A1951"/>
    <mergeCell ref="A1962:A1963"/>
    <mergeCell ref="A1964:A1965"/>
    <mergeCell ref="A1979:A1980"/>
    <mergeCell ref="A2015:A2016"/>
    <mergeCell ref="A2057:A2059"/>
    <mergeCell ref="A2060:A2061"/>
    <mergeCell ref="A2071:A2072"/>
    <mergeCell ref="A2093:A2094"/>
    <mergeCell ref="A2137:A2138"/>
    <mergeCell ref="A2149:A2150"/>
    <mergeCell ref="A2157:A2158"/>
    <mergeCell ref="A2159:A2160"/>
    <mergeCell ref="A2164:A2165"/>
    <mergeCell ref="A2170:A2171"/>
    <mergeCell ref="A2181:A2182"/>
    <mergeCell ref="A2184:A2186"/>
    <mergeCell ref="A2200:A2201"/>
    <mergeCell ref="A2203:A2204"/>
    <mergeCell ref="A2207:A2209"/>
    <mergeCell ref="A2215:A2217"/>
    <mergeCell ref="A2224:A2227"/>
    <mergeCell ref="A2238:A2240"/>
    <mergeCell ref="A2242:A2243"/>
    <mergeCell ref="A2246:A2247"/>
    <mergeCell ref="A2258:A2259"/>
    <mergeCell ref="A2274:A2275"/>
    <mergeCell ref="A2277:A2278"/>
    <mergeCell ref="A2282:A2283"/>
    <mergeCell ref="A2287:A2289"/>
    <mergeCell ref="A2347:A2348"/>
    <mergeCell ref="A2351:A2352"/>
    <mergeCell ref="A2354:A2355"/>
    <mergeCell ref="A2361:A2362"/>
    <mergeCell ref="A2391:A2392"/>
    <mergeCell ref="A2400:A2403"/>
    <mergeCell ref="A2405:A2407"/>
    <mergeCell ref="A2443:A2444"/>
    <mergeCell ref="A2463:A2464"/>
    <mergeCell ref="A2469:A2471"/>
    <mergeCell ref="A2475:A2476"/>
    <mergeCell ref="A2477:A2478"/>
    <mergeCell ref="A2486:A2487"/>
    <mergeCell ref="A2495:A2496"/>
    <mergeCell ref="A2500:A2505"/>
    <mergeCell ref="A2506:A250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I8" activeCellId="1" sqref="142:143 I8"/>
    </sheetView>
  </sheetViews>
  <sheetFormatPr defaultRowHeight="15"/>
  <cols>
    <col collapsed="false" hidden="false" max="1" min="1" style="78" width="15.5255102040816"/>
    <col collapsed="false" hidden="false" max="2" min="2" style="2" width="43.7397959183673"/>
    <col collapsed="false" hidden="false" max="3" min="3" style="3" width="24.4336734693878"/>
  </cols>
  <sheetData>
    <row r="1" s="6" customFormat="true" ht="15" hidden="false" customHeight="false" outlineLevel="0" collapsed="false">
      <c r="A1" s="97" t="s">
        <v>0</v>
      </c>
      <c r="B1" s="4" t="s">
        <v>8</v>
      </c>
      <c r="C1" s="5" t="s">
        <v>9</v>
      </c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12" customFormat="true" ht="29.85" hidden="false" customHeight="false" outlineLevel="0" collapsed="false">
      <c r="A2" s="50" t="n">
        <v>105250139</v>
      </c>
      <c r="B2" s="52" t="s">
        <v>3211</v>
      </c>
      <c r="C2" s="53" t="n">
        <v>34681.5</v>
      </c>
      <c r="AMB2" s="0"/>
      <c r="AMC2" s="0"/>
      <c r="AMD2" s="0"/>
      <c r="AME2" s="0"/>
      <c r="AMF2" s="0"/>
      <c r="AMG2" s="0"/>
      <c r="AMH2" s="0"/>
      <c r="AMI2" s="0"/>
      <c r="AMJ2" s="0"/>
    </row>
    <row r="3" s="12" customFormat="true" ht="29.85" hidden="false" customHeight="false" outlineLevel="0" collapsed="false">
      <c r="A3" s="50" t="n">
        <v>105250139</v>
      </c>
      <c r="B3" s="52" t="s">
        <v>3212</v>
      </c>
      <c r="C3" s="53" t="n">
        <v>16000</v>
      </c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9.85" hidden="false" customHeight="false" outlineLevel="0" collapsed="false">
      <c r="A4" s="50" t="n">
        <v>105250139</v>
      </c>
      <c r="B4" s="52" t="s">
        <v>3213</v>
      </c>
      <c r="C4" s="53" t="n">
        <v>34681.5</v>
      </c>
    </row>
    <row r="5" customFormat="false" ht="29.85" hidden="false" customHeight="false" outlineLevel="0" collapsed="false">
      <c r="A5" s="50" t="n">
        <v>105250139</v>
      </c>
      <c r="B5" s="52" t="s">
        <v>3214</v>
      </c>
      <c r="C5" s="53" t="n">
        <v>24800</v>
      </c>
    </row>
    <row r="6" s="12" customFormat="true" ht="29.85" hidden="false" customHeight="false" outlineLevel="0" collapsed="false">
      <c r="A6" s="7" t="n">
        <v>105250162</v>
      </c>
      <c r="B6" s="9" t="s">
        <v>6037</v>
      </c>
      <c r="C6" s="10" t="n">
        <v>14080.5</v>
      </c>
      <c r="AMB6" s="0"/>
      <c r="AMC6" s="0"/>
      <c r="AMD6" s="0"/>
      <c r="AME6" s="0"/>
      <c r="AMF6" s="0"/>
      <c r="AMG6" s="0"/>
      <c r="AMH6" s="0"/>
      <c r="AMI6" s="0"/>
      <c r="AMJ6" s="0"/>
    </row>
    <row r="7" s="12" customFormat="true" ht="29.85" hidden="false" customHeight="false" outlineLevel="0" collapsed="false">
      <c r="A7" s="7" t="n">
        <v>105250162</v>
      </c>
      <c r="B7" s="9" t="s">
        <v>6038</v>
      </c>
      <c r="C7" s="10" t="n">
        <v>7700</v>
      </c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9.85" hidden="false" customHeight="false" outlineLevel="0" collapsed="false">
      <c r="A8" s="7" t="n">
        <v>105300016</v>
      </c>
      <c r="B8" s="9" t="s">
        <v>659</v>
      </c>
      <c r="C8" s="10" t="n">
        <v>7340</v>
      </c>
      <c r="I8" s="56"/>
      <c r="J8" s="57"/>
    </row>
    <row r="9" customFormat="false" ht="29.85" hidden="false" customHeight="false" outlineLevel="0" collapsed="false">
      <c r="A9" s="7" t="n">
        <v>105300016</v>
      </c>
      <c r="B9" s="9" t="s">
        <v>660</v>
      </c>
      <c r="C9" s="10" t="n">
        <v>7340</v>
      </c>
    </row>
    <row r="10" customFormat="false" ht="15.65" hidden="false" customHeight="false" outlineLevel="0" collapsed="false">
      <c r="A10" s="7" t="n">
        <v>105300016</v>
      </c>
      <c r="B10" s="9" t="s">
        <v>661</v>
      </c>
      <c r="C10" s="10" t="n">
        <v>7340</v>
      </c>
    </row>
    <row r="11" customFormat="false" ht="29.85" hidden="false" customHeight="false" outlineLevel="0" collapsed="false">
      <c r="A11" s="7" t="n">
        <v>105300016</v>
      </c>
      <c r="B11" s="9" t="s">
        <v>662</v>
      </c>
      <c r="C11" s="10" t="n">
        <v>7340</v>
      </c>
    </row>
    <row r="12" customFormat="false" ht="29.85" hidden="false" customHeight="false" outlineLevel="0" collapsed="false">
      <c r="A12" s="7" t="n">
        <v>105300016</v>
      </c>
      <c r="B12" s="9" t="s">
        <v>663</v>
      </c>
      <c r="C12" s="10" t="n">
        <v>7340</v>
      </c>
    </row>
    <row r="13" customFormat="false" ht="15.65" hidden="false" customHeight="false" outlineLevel="0" collapsed="false">
      <c r="A13" s="7" t="n">
        <v>105300016</v>
      </c>
      <c r="B13" s="9" t="s">
        <v>664</v>
      </c>
      <c r="C13" s="10" t="n">
        <v>7340</v>
      </c>
    </row>
    <row r="14" customFormat="false" ht="29.85" hidden="false" customHeight="false" outlineLevel="0" collapsed="false">
      <c r="A14" s="7" t="n">
        <v>105300016</v>
      </c>
      <c r="B14" s="9" t="s">
        <v>665</v>
      </c>
      <c r="C14" s="10" t="n">
        <v>7340</v>
      </c>
    </row>
    <row r="15" customFormat="false" ht="15.65" hidden="false" customHeight="false" outlineLevel="0" collapsed="false">
      <c r="A15" s="7" t="n">
        <v>105300016</v>
      </c>
      <c r="B15" s="9" t="s">
        <v>666</v>
      </c>
      <c r="C15" s="10" t="n">
        <v>7340</v>
      </c>
    </row>
    <row r="16" customFormat="false" ht="15.65" hidden="false" customHeight="false" outlineLevel="0" collapsed="false">
      <c r="A16" s="7" t="n">
        <v>105300016</v>
      </c>
      <c r="B16" s="20" t="s">
        <v>667</v>
      </c>
      <c r="C16" s="21" t="n">
        <v>7340</v>
      </c>
    </row>
    <row r="17" customFormat="false" ht="29.85" hidden="false" customHeight="false" outlineLevel="0" collapsed="false">
      <c r="A17" s="78" t="n">
        <v>105300049</v>
      </c>
      <c r="B17" s="13" t="s">
        <v>4354</v>
      </c>
      <c r="C17" s="14" t="n">
        <v>11010</v>
      </c>
    </row>
    <row r="18" customFormat="false" ht="29.85" hidden="false" customHeight="false" outlineLevel="0" collapsed="false">
      <c r="A18" s="98" t="n">
        <v>105300151</v>
      </c>
      <c r="B18" s="99" t="s">
        <v>459</v>
      </c>
      <c r="C18" s="100" t="n">
        <v>31290</v>
      </c>
    </row>
    <row r="19" customFormat="false" ht="29.85" hidden="false" customHeight="false" outlineLevel="0" collapsed="false">
      <c r="A19" s="7" t="n">
        <v>105300154</v>
      </c>
      <c r="B19" s="9" t="s">
        <v>4609</v>
      </c>
      <c r="C19" s="10" t="n">
        <v>11010</v>
      </c>
    </row>
    <row r="20" customFormat="false" ht="15.65" hidden="false" customHeight="false" outlineLevel="0" collapsed="false">
      <c r="A20" s="7" t="n">
        <v>105300154</v>
      </c>
      <c r="B20" s="20" t="s">
        <v>4610</v>
      </c>
      <c r="C20" s="21" t="n">
        <v>11010</v>
      </c>
    </row>
    <row r="21" customFormat="false" ht="29.85" hidden="false" customHeight="false" outlineLevel="0" collapsed="false">
      <c r="A21" s="78" t="n">
        <v>105300190</v>
      </c>
      <c r="B21" s="13" t="s">
        <v>5241</v>
      </c>
      <c r="C21" s="14" t="n">
        <v>26974.5</v>
      </c>
    </row>
    <row r="22" customFormat="false" ht="29.85" hidden="false" customHeight="false" outlineLevel="0" collapsed="false">
      <c r="A22" s="78" t="n">
        <v>105300195</v>
      </c>
      <c r="B22" s="13" t="s">
        <v>5110</v>
      </c>
      <c r="C22" s="14" t="n">
        <v>26974.5</v>
      </c>
    </row>
    <row r="23" s="12" customFormat="true" ht="29.85" hidden="false" customHeight="false" outlineLevel="0" collapsed="false">
      <c r="A23" s="78" t="n">
        <v>105300203</v>
      </c>
      <c r="B23" s="13" t="s">
        <v>4401</v>
      </c>
      <c r="C23" s="14" t="n">
        <v>3853.5</v>
      </c>
      <c r="AMB23" s="0"/>
      <c r="AMC23" s="0"/>
      <c r="AMD23" s="0"/>
      <c r="AME23" s="0"/>
      <c r="AMF23" s="0"/>
      <c r="AMG23" s="0"/>
      <c r="AMH23" s="0"/>
      <c r="AMI23" s="0"/>
      <c r="AMJ23" s="0"/>
    </row>
    <row r="24" s="12" customFormat="true" ht="29.85" hidden="false" customHeight="false" outlineLevel="0" collapsed="false">
      <c r="A24" s="78" t="n">
        <v>105300218</v>
      </c>
      <c r="B24" s="13" t="s">
        <v>4242</v>
      </c>
      <c r="C24" s="14" t="n">
        <v>3853.5</v>
      </c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9.85" hidden="false" customHeight="false" outlineLevel="0" collapsed="false">
      <c r="A25" s="7" t="n">
        <v>105300231</v>
      </c>
      <c r="B25" s="9" t="s">
        <v>4176</v>
      </c>
      <c r="C25" s="10" t="n">
        <v>7707</v>
      </c>
    </row>
    <row r="26" customFormat="false" ht="29.85" hidden="false" customHeight="false" outlineLevel="0" collapsed="false">
      <c r="A26" s="7" t="n">
        <v>105300231</v>
      </c>
      <c r="B26" s="9" t="s">
        <v>4177</v>
      </c>
      <c r="C26" s="10" t="n">
        <v>7707</v>
      </c>
    </row>
    <row r="27" customFormat="false" ht="29.85" hidden="false" customHeight="false" outlineLevel="0" collapsed="false">
      <c r="A27" s="78" t="n">
        <v>105300232</v>
      </c>
      <c r="B27" s="13" t="s">
        <v>3384</v>
      </c>
      <c r="C27" s="14" t="n">
        <v>11010</v>
      </c>
    </row>
    <row r="28" customFormat="false" ht="15.65" hidden="false" customHeight="false" outlineLevel="0" collapsed="false">
      <c r="A28" s="78" t="n">
        <v>105300235</v>
      </c>
      <c r="B28" s="13" t="s">
        <v>223</v>
      </c>
      <c r="C28" s="14" t="n">
        <v>50095.5</v>
      </c>
    </row>
    <row r="29" customFormat="false" ht="29.85" hidden="false" customHeight="false" outlineLevel="0" collapsed="false">
      <c r="A29" s="78" t="n">
        <v>105300237</v>
      </c>
      <c r="B29" s="13" t="s">
        <v>5238</v>
      </c>
      <c r="C29" s="14" t="n">
        <v>3853.5</v>
      </c>
    </row>
    <row r="30" customFormat="false" ht="29.85" hidden="false" customHeight="false" outlineLevel="0" collapsed="false">
      <c r="A30" s="7" t="n">
        <v>105300239</v>
      </c>
      <c r="B30" s="9" t="s">
        <v>4673</v>
      </c>
      <c r="C30" s="10" t="n">
        <v>15414</v>
      </c>
    </row>
    <row r="31" customFormat="false" ht="29.85" hidden="false" customHeight="false" outlineLevel="0" collapsed="false">
      <c r="A31" s="7" t="n">
        <v>105300239</v>
      </c>
      <c r="B31" s="9" t="s">
        <v>4674</v>
      </c>
      <c r="C31" s="10" t="n">
        <v>3853.5</v>
      </c>
    </row>
    <row r="32" s="12" customFormat="true" ht="29.85" hidden="false" customHeight="false" outlineLevel="0" collapsed="false">
      <c r="A32" s="78" t="n">
        <v>105300247</v>
      </c>
      <c r="B32" s="13" t="s">
        <v>6200</v>
      </c>
      <c r="C32" s="14" t="n">
        <v>11560.5</v>
      </c>
      <c r="AMB32" s="0"/>
      <c r="AMC32" s="0"/>
      <c r="AMD32" s="0"/>
      <c r="AME32" s="0"/>
      <c r="AMF32" s="0"/>
      <c r="AMG32" s="0"/>
      <c r="AMH32" s="0"/>
      <c r="AMI32" s="0"/>
      <c r="AMJ32" s="0"/>
    </row>
    <row r="33" s="12" customFormat="true" ht="29.85" hidden="false" customHeight="false" outlineLevel="0" collapsed="false">
      <c r="A33" s="78" t="n">
        <v>105300252</v>
      </c>
      <c r="B33" s="13" t="s">
        <v>1761</v>
      </c>
      <c r="C33" s="14" t="n">
        <v>7707</v>
      </c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9.85" hidden="false" customHeight="false" outlineLevel="0" collapsed="false">
      <c r="A34" s="78" t="n">
        <v>105300259</v>
      </c>
      <c r="B34" s="13" t="s">
        <v>3623</v>
      </c>
      <c r="C34" s="14" t="n">
        <v>7707</v>
      </c>
    </row>
    <row r="35" customFormat="false" ht="29.85" hidden="false" customHeight="false" outlineLevel="0" collapsed="false">
      <c r="A35" s="101" t="n">
        <v>105300261</v>
      </c>
      <c r="B35" s="13" t="s">
        <v>6115</v>
      </c>
      <c r="C35" s="14" t="n">
        <v>23121</v>
      </c>
    </row>
    <row r="36" customFormat="false" ht="29.85" hidden="false" customHeight="false" outlineLevel="0" collapsed="false">
      <c r="A36" s="78" t="n">
        <v>105300263</v>
      </c>
      <c r="B36" s="13" t="s">
        <v>2737</v>
      </c>
      <c r="C36" s="14" t="n">
        <v>19267.5</v>
      </c>
    </row>
    <row r="37" s="12" customFormat="true" ht="15.65" hidden="false" customHeight="false" outlineLevel="0" collapsed="false">
      <c r="A37" s="78" t="n">
        <v>105300264</v>
      </c>
      <c r="B37" s="13" t="s">
        <v>6664</v>
      </c>
      <c r="C37" s="14" t="n">
        <v>19267.5</v>
      </c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29.85" hidden="false" customHeight="false" outlineLevel="0" collapsed="false">
      <c r="A38" s="7" t="n">
        <v>105300266</v>
      </c>
      <c r="B38" s="9" t="s">
        <v>236</v>
      </c>
      <c r="C38" s="10" t="n">
        <v>19267.5</v>
      </c>
    </row>
    <row r="39" customFormat="false" ht="29.85" hidden="false" customHeight="false" outlineLevel="0" collapsed="false">
      <c r="A39" s="7" t="n">
        <v>105300266</v>
      </c>
      <c r="B39" s="9" t="s">
        <v>237</v>
      </c>
      <c r="C39" s="10" t="n">
        <v>19267.5</v>
      </c>
    </row>
    <row r="40" customFormat="false" ht="29.85" hidden="false" customHeight="false" outlineLevel="0" collapsed="false">
      <c r="A40" s="78" t="n">
        <v>105300267</v>
      </c>
      <c r="B40" s="13" t="s">
        <v>2839</v>
      </c>
      <c r="C40" s="14" t="n">
        <v>34681.5</v>
      </c>
    </row>
    <row r="41" customFormat="false" ht="29.85" hidden="false" customHeight="false" outlineLevel="0" collapsed="false">
      <c r="A41" s="78" t="n">
        <v>105300268</v>
      </c>
      <c r="B41" s="13" t="s">
        <v>1699</v>
      </c>
      <c r="C41" s="14" t="n">
        <v>3853.5</v>
      </c>
    </row>
    <row r="42" customFormat="false" ht="29.85" hidden="false" customHeight="false" outlineLevel="0" collapsed="false">
      <c r="A42" s="78" t="n">
        <v>105300272</v>
      </c>
      <c r="B42" s="13" t="s">
        <v>6148</v>
      </c>
      <c r="C42" s="14" t="n">
        <v>34681.5</v>
      </c>
    </row>
    <row r="43" customFormat="false" ht="29.85" hidden="false" customHeight="false" outlineLevel="0" collapsed="false">
      <c r="A43" s="78" t="n">
        <v>105300284</v>
      </c>
      <c r="B43" s="13" t="s">
        <v>1461</v>
      </c>
      <c r="C43" s="14" t="n">
        <v>11560.5</v>
      </c>
    </row>
    <row r="44" customFormat="false" ht="29.85" hidden="false" customHeight="false" outlineLevel="0" collapsed="false">
      <c r="A44" s="78" t="n">
        <v>105300286</v>
      </c>
      <c r="B44" s="13" t="s">
        <v>4796</v>
      </c>
      <c r="C44" s="14" t="n">
        <v>11486.8</v>
      </c>
    </row>
    <row r="45" customFormat="false" ht="29.85" hidden="false" customHeight="false" outlineLevel="0" collapsed="false">
      <c r="A45" s="7" t="n">
        <v>105300293</v>
      </c>
      <c r="B45" s="9" t="s">
        <v>4596</v>
      </c>
      <c r="C45" s="10" t="n">
        <v>9387</v>
      </c>
    </row>
    <row r="46" customFormat="false" ht="29.85" hidden="false" customHeight="false" outlineLevel="0" collapsed="false">
      <c r="A46" s="7" t="n">
        <v>105300293</v>
      </c>
      <c r="B46" s="20" t="s">
        <v>4597</v>
      </c>
      <c r="C46" s="21" t="n">
        <v>9387</v>
      </c>
    </row>
    <row r="47" customFormat="false" ht="29.85" hidden="false" customHeight="false" outlineLevel="0" collapsed="false">
      <c r="A47" s="78" t="n">
        <v>105300298</v>
      </c>
      <c r="B47" s="13" t="s">
        <v>1808</v>
      </c>
      <c r="C47" s="14" t="n">
        <v>7707</v>
      </c>
    </row>
    <row r="48" s="12" customFormat="true" ht="15.65" hidden="false" customHeight="false" outlineLevel="0" collapsed="false">
      <c r="A48" s="78" t="n">
        <v>105300303</v>
      </c>
      <c r="B48" s="13" t="s">
        <v>6345</v>
      </c>
      <c r="C48" s="14" t="n">
        <v>7707</v>
      </c>
      <c r="AMB48" s="0"/>
      <c r="AMC48" s="0"/>
      <c r="AMD48" s="0"/>
      <c r="AME48" s="0"/>
      <c r="AMF48" s="0"/>
      <c r="AMG48" s="0"/>
      <c r="AMH48" s="0"/>
      <c r="AMI48" s="0"/>
      <c r="AMJ48" s="0"/>
    </row>
    <row r="49" s="12" customFormat="true" ht="29.85" hidden="false" customHeight="false" outlineLevel="0" collapsed="false">
      <c r="A49" s="78" t="n">
        <v>105300304</v>
      </c>
      <c r="B49" s="13" t="s">
        <v>4055</v>
      </c>
      <c r="C49" s="14" t="n">
        <v>17230.2</v>
      </c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29.85" hidden="false" customHeight="false" outlineLevel="0" collapsed="false">
      <c r="A50" s="78" t="n">
        <v>105300309</v>
      </c>
      <c r="B50" s="13" t="s">
        <v>4061</v>
      </c>
      <c r="C50" s="14" t="n">
        <v>11560.5</v>
      </c>
    </row>
    <row r="51" customFormat="false" ht="29.85" hidden="false" customHeight="false" outlineLevel="0" collapsed="false">
      <c r="A51" s="78" t="n">
        <v>105300311</v>
      </c>
      <c r="B51" s="13" t="s">
        <v>5102</v>
      </c>
      <c r="C51" s="14" t="n">
        <v>19267.5</v>
      </c>
    </row>
    <row r="52" customFormat="false" ht="29.85" hidden="false" customHeight="false" outlineLevel="0" collapsed="false">
      <c r="A52" s="101" t="n">
        <v>105300314</v>
      </c>
      <c r="B52" s="13" t="s">
        <v>5529</v>
      </c>
      <c r="C52" s="14" t="n">
        <v>15414</v>
      </c>
    </row>
    <row r="53" customFormat="false" ht="15.65" hidden="false" customHeight="false" outlineLevel="0" collapsed="false">
      <c r="A53" s="78" t="n">
        <v>105300315</v>
      </c>
      <c r="B53" s="13" t="s">
        <v>4196</v>
      </c>
      <c r="C53" s="14" t="n">
        <v>3853.5</v>
      </c>
    </row>
    <row r="54" customFormat="false" ht="15.65" hidden="false" customHeight="false" outlineLevel="0" collapsed="false">
      <c r="A54" s="78" t="n">
        <v>105300317</v>
      </c>
      <c r="B54" s="13" t="s">
        <v>2997</v>
      </c>
      <c r="C54" s="14" t="n">
        <v>11560.5</v>
      </c>
    </row>
    <row r="55" customFormat="false" ht="29.85" hidden="false" customHeight="false" outlineLevel="0" collapsed="false">
      <c r="A55" s="78" t="n">
        <v>105300319</v>
      </c>
      <c r="B55" s="13" t="s">
        <v>3944</v>
      </c>
      <c r="C55" s="14" t="n">
        <v>3853.5</v>
      </c>
    </row>
    <row r="56" customFormat="false" ht="29.85" hidden="false" customHeight="false" outlineLevel="0" collapsed="false">
      <c r="A56" s="78" t="n">
        <v>105300320</v>
      </c>
      <c r="B56" s="13" t="s">
        <v>2665</v>
      </c>
      <c r="C56" s="14" t="n">
        <v>7707</v>
      </c>
    </row>
    <row r="57" customFormat="false" ht="29.85" hidden="false" customHeight="false" outlineLevel="0" collapsed="false">
      <c r="A57" s="78" t="n">
        <v>105300324</v>
      </c>
      <c r="B57" s="13" t="s">
        <v>817</v>
      </c>
      <c r="C57" s="14" t="n">
        <v>15414</v>
      </c>
    </row>
    <row r="58" customFormat="false" ht="29.85" hidden="false" customHeight="false" outlineLevel="0" collapsed="false">
      <c r="A58" s="78" t="n">
        <v>105300325</v>
      </c>
      <c r="B58" s="13" t="s">
        <v>6360</v>
      </c>
      <c r="C58" s="14" t="n">
        <v>7707</v>
      </c>
    </row>
    <row r="59" customFormat="false" ht="29.85" hidden="false" customHeight="false" outlineLevel="0" collapsed="false">
      <c r="A59" s="78" t="n">
        <v>105300327</v>
      </c>
      <c r="B59" s="13" t="s">
        <v>1151</v>
      </c>
      <c r="C59" s="14" t="n">
        <v>7707</v>
      </c>
    </row>
    <row r="60" s="12" customFormat="true" ht="29.85" hidden="false" customHeight="false" outlineLevel="0" collapsed="false">
      <c r="A60" s="78" t="n">
        <v>105300330</v>
      </c>
      <c r="B60" s="13" t="s">
        <v>2079</v>
      </c>
      <c r="C60" s="14" t="n">
        <v>26974.5</v>
      </c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29.85" hidden="false" customHeight="false" outlineLevel="0" collapsed="false">
      <c r="A61" s="101" t="n">
        <v>105300333</v>
      </c>
      <c r="B61" s="13" t="s">
        <v>1486</v>
      </c>
      <c r="C61" s="14" t="n">
        <v>7707</v>
      </c>
    </row>
    <row r="62" customFormat="false" ht="29.85" hidden="false" customHeight="false" outlineLevel="0" collapsed="false">
      <c r="A62" s="78" t="n">
        <v>105300337</v>
      </c>
      <c r="B62" s="13" t="s">
        <v>4639</v>
      </c>
      <c r="C62" s="14" t="n">
        <v>3853.5</v>
      </c>
    </row>
    <row r="63" customFormat="false" ht="29.85" hidden="false" customHeight="false" outlineLevel="0" collapsed="false">
      <c r="A63" s="78" t="n">
        <v>105300339</v>
      </c>
      <c r="B63" s="13" t="s">
        <v>4336</v>
      </c>
      <c r="C63" s="14" t="n">
        <v>7707</v>
      </c>
    </row>
    <row r="64" customFormat="false" ht="15.65" hidden="false" customHeight="false" outlineLevel="0" collapsed="false">
      <c r="A64" s="101" t="n">
        <v>105300349</v>
      </c>
      <c r="B64" s="13" t="s">
        <v>1937</v>
      </c>
      <c r="C64" s="14" t="n">
        <v>7707</v>
      </c>
    </row>
    <row r="65" s="23" customFormat="true" ht="29.85" hidden="false" customHeight="false" outlineLevel="0" collapsed="false">
      <c r="A65" s="78" t="n">
        <v>105300352</v>
      </c>
      <c r="B65" s="13" t="s">
        <v>4584</v>
      </c>
      <c r="C65" s="14" t="n">
        <v>15414</v>
      </c>
      <c r="D65" s="0"/>
      <c r="E65" s="0"/>
      <c r="F65" s="0"/>
      <c r="G65" s="0"/>
      <c r="H65" s="0"/>
      <c r="I65" s="0"/>
      <c r="J65" s="0"/>
      <c r="K65" s="0"/>
      <c r="L65" s="0"/>
      <c r="M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5.65" hidden="false" customHeight="false" outlineLevel="0" collapsed="false">
      <c r="A66" s="78" t="n">
        <v>105300362</v>
      </c>
      <c r="B66" s="13" t="s">
        <v>6342</v>
      </c>
      <c r="C66" s="14" t="n">
        <v>9387</v>
      </c>
    </row>
    <row r="67" customFormat="false" ht="29.85" hidden="false" customHeight="false" outlineLevel="0" collapsed="false">
      <c r="A67" s="101" t="n">
        <v>105300377</v>
      </c>
      <c r="B67" s="13" t="s">
        <v>1880</v>
      </c>
      <c r="C67" s="14" t="n">
        <v>7707</v>
      </c>
    </row>
    <row r="68" customFormat="false" ht="29.85" hidden="false" customHeight="false" outlineLevel="0" collapsed="false">
      <c r="A68" s="78" t="n">
        <v>105300378</v>
      </c>
      <c r="B68" s="13" t="s">
        <v>447</v>
      </c>
      <c r="C68" s="14" t="n">
        <v>11560.5</v>
      </c>
    </row>
    <row r="69" customFormat="false" ht="29.85" hidden="false" customHeight="false" outlineLevel="0" collapsed="false">
      <c r="A69" s="78" t="n">
        <v>105300382</v>
      </c>
      <c r="B69" s="13" t="s">
        <v>2668</v>
      </c>
      <c r="C69" s="14" t="n">
        <v>7707</v>
      </c>
    </row>
    <row r="70" customFormat="false" ht="29.85" hidden="false" customHeight="false" outlineLevel="0" collapsed="false">
      <c r="A70" s="102" t="n">
        <v>105300387</v>
      </c>
      <c r="B70" s="13" t="s">
        <v>6640</v>
      </c>
      <c r="C70" s="14" t="n">
        <v>3853.5</v>
      </c>
    </row>
    <row r="71" s="23" customFormat="true" ht="29.85" hidden="false" customHeight="false" outlineLevel="0" collapsed="false">
      <c r="A71" s="78" t="n">
        <v>105300389</v>
      </c>
      <c r="B71" s="13" t="s">
        <v>422</v>
      </c>
      <c r="C71" s="14" t="n">
        <v>7707</v>
      </c>
      <c r="D71" s="0"/>
      <c r="E71" s="0"/>
      <c r="F71" s="0"/>
      <c r="G71" s="0"/>
      <c r="H71" s="0"/>
      <c r="I71" s="0"/>
      <c r="J71" s="0"/>
      <c r="K71" s="0"/>
      <c r="L71" s="0"/>
      <c r="M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s="12" customFormat="true" ht="15.65" hidden="false" customHeight="false" outlineLevel="0" collapsed="false">
      <c r="A72" s="101" t="n">
        <v>105300396</v>
      </c>
      <c r="B72" s="13" t="s">
        <v>2415</v>
      </c>
      <c r="C72" s="14" t="n">
        <v>11560.5</v>
      </c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5.65" hidden="false" customHeight="false" outlineLevel="0" collapsed="false">
      <c r="A73" s="78" t="n">
        <v>105300399</v>
      </c>
      <c r="B73" s="13" t="s">
        <v>679</v>
      </c>
      <c r="C73" s="14" t="n">
        <v>7707</v>
      </c>
    </row>
    <row r="74" customFormat="false" ht="15.65" hidden="false" customHeight="false" outlineLevel="0" collapsed="false">
      <c r="A74" s="78" t="n">
        <v>105300402</v>
      </c>
      <c r="B74" s="13" t="s">
        <v>2418</v>
      </c>
      <c r="C74" s="14" t="n">
        <v>7707</v>
      </c>
    </row>
    <row r="75" customFormat="false" ht="29.85" hidden="false" customHeight="false" outlineLevel="0" collapsed="false">
      <c r="A75" s="78" t="n">
        <v>105300409</v>
      </c>
      <c r="B75" s="13" t="s">
        <v>79</v>
      </c>
      <c r="C75" s="14" t="n">
        <v>37548</v>
      </c>
    </row>
    <row r="76" s="23" customFormat="true" ht="29.85" hidden="false" customHeight="false" outlineLevel="0" collapsed="false">
      <c r="A76" s="78" t="n">
        <v>105300410</v>
      </c>
      <c r="B76" s="13" t="s">
        <v>6339</v>
      </c>
      <c r="C76" s="14" t="n">
        <v>11560.5</v>
      </c>
      <c r="D76" s="0"/>
      <c r="E76" s="0"/>
      <c r="F76" s="0"/>
      <c r="G76" s="0"/>
      <c r="H76" s="0"/>
      <c r="I76" s="0"/>
      <c r="J76" s="0"/>
      <c r="K76" s="0"/>
      <c r="L76" s="0"/>
      <c r="M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29.85" hidden="false" customHeight="false" outlineLevel="0" collapsed="false">
      <c r="A77" s="78" t="n">
        <v>105300417</v>
      </c>
      <c r="B77" s="13" t="s">
        <v>1864</v>
      </c>
      <c r="C77" s="14" t="n">
        <v>14080.5</v>
      </c>
    </row>
    <row r="78" s="23" customFormat="true" ht="29.85" hidden="false" customHeight="false" outlineLevel="0" collapsed="false">
      <c r="A78" s="78" t="n">
        <v>105300421</v>
      </c>
      <c r="B78" s="13" t="s">
        <v>331</v>
      </c>
      <c r="C78" s="14" t="n">
        <v>15414</v>
      </c>
      <c r="D78" s="0"/>
      <c r="E78" s="0"/>
      <c r="F78" s="0"/>
      <c r="G78" s="0"/>
      <c r="H78" s="0"/>
      <c r="I78" s="0"/>
      <c r="J78" s="0"/>
      <c r="K78" s="0"/>
      <c r="L78" s="0"/>
      <c r="M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29.85" hidden="false" customHeight="false" outlineLevel="0" collapsed="false">
      <c r="A79" s="101" t="n">
        <v>105300425</v>
      </c>
      <c r="B79" s="13" t="s">
        <v>3000</v>
      </c>
      <c r="C79" s="14" t="n">
        <v>15414</v>
      </c>
    </row>
    <row r="80" customFormat="false" ht="29.85" hidden="false" customHeight="false" outlineLevel="0" collapsed="false">
      <c r="A80" s="78" t="n">
        <v>105300427</v>
      </c>
      <c r="B80" s="13" t="s">
        <v>5510</v>
      </c>
      <c r="C80" s="14" t="n">
        <v>23121</v>
      </c>
    </row>
    <row r="81" s="12" customFormat="true" ht="29.85" hidden="false" customHeight="false" outlineLevel="0" collapsed="false">
      <c r="A81" s="78" t="n">
        <v>105300432</v>
      </c>
      <c r="B81" s="13" t="s">
        <v>5385</v>
      </c>
      <c r="C81" s="14" t="n">
        <v>7707</v>
      </c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5.65" hidden="false" customHeight="false" outlineLevel="0" collapsed="false">
      <c r="A82" s="102" t="n">
        <v>105300436</v>
      </c>
      <c r="B82" s="30" t="s">
        <v>6840</v>
      </c>
      <c r="C82" s="31" t="n">
        <v>30828</v>
      </c>
    </row>
    <row r="83" customFormat="false" ht="15.65" hidden="false" customHeight="false" outlineLevel="0" collapsed="false">
      <c r="A83" s="78" t="n">
        <v>105300440</v>
      </c>
      <c r="B83" s="13" t="s">
        <v>2978</v>
      </c>
      <c r="C83" s="14" t="n">
        <v>19267.5</v>
      </c>
    </row>
    <row r="84" s="12" customFormat="true" ht="29.85" hidden="false" customHeight="false" outlineLevel="0" collapsed="false">
      <c r="A84" s="78" t="n">
        <v>105300441</v>
      </c>
      <c r="B84" s="13" t="s">
        <v>5280</v>
      </c>
      <c r="C84" s="14" t="n">
        <v>46242</v>
      </c>
      <c r="AMB84" s="0"/>
      <c r="AMC84" s="0"/>
      <c r="AMD84" s="0"/>
      <c r="AME84" s="0"/>
      <c r="AMF84" s="0"/>
      <c r="AMG84" s="0"/>
      <c r="AMH84" s="0"/>
      <c r="AMI84" s="0"/>
      <c r="AMJ84" s="0"/>
    </row>
    <row r="85" s="12" customFormat="true" ht="15.65" hidden="false" customHeight="false" outlineLevel="0" collapsed="false">
      <c r="A85" s="78" t="n">
        <v>105300447</v>
      </c>
      <c r="B85" s="13" t="s">
        <v>465</v>
      </c>
      <c r="C85" s="14" t="n">
        <v>11560.5</v>
      </c>
      <c r="AMB85" s="0"/>
      <c r="AMC85" s="0"/>
      <c r="AMD85" s="0"/>
      <c r="AME85" s="0"/>
      <c r="AMF85" s="0"/>
      <c r="AMG85" s="0"/>
      <c r="AMH85" s="0"/>
      <c r="AMI85" s="0"/>
      <c r="AMJ85" s="0"/>
    </row>
    <row r="86" s="23" customFormat="true" ht="29.85" hidden="false" customHeight="false" outlineLevel="0" collapsed="false">
      <c r="A86" s="101" t="n">
        <v>105300452</v>
      </c>
      <c r="B86" s="13" t="s">
        <v>1523</v>
      </c>
      <c r="C86" s="14" t="n">
        <v>11560.5</v>
      </c>
      <c r="D86" s="0"/>
      <c r="E86" s="0"/>
      <c r="F86" s="0"/>
      <c r="G86" s="0"/>
      <c r="H86" s="0"/>
      <c r="I86" s="0"/>
      <c r="J86" s="0"/>
      <c r="K86" s="0"/>
      <c r="L86" s="0"/>
      <c r="M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29.85" hidden="false" customHeight="false" outlineLevel="0" collapsed="false">
      <c r="A87" s="78" t="n">
        <v>105300454</v>
      </c>
      <c r="B87" s="13" t="s">
        <v>1470</v>
      </c>
      <c r="C87" s="14" t="n">
        <v>7707</v>
      </c>
    </row>
    <row r="88" s="23" customFormat="true" ht="15.65" hidden="false" customHeight="false" outlineLevel="0" collapsed="false">
      <c r="A88" s="78" t="n">
        <v>105300455</v>
      </c>
      <c r="B88" s="13" t="s">
        <v>1585</v>
      </c>
      <c r="C88" s="14" t="n">
        <v>7707</v>
      </c>
      <c r="D88" s="0"/>
      <c r="E88" s="0"/>
      <c r="F88" s="0"/>
      <c r="G88" s="0"/>
      <c r="H88" s="0"/>
      <c r="I88" s="0"/>
      <c r="J88" s="0"/>
      <c r="K88" s="0"/>
      <c r="L88" s="0"/>
      <c r="M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s="12" customFormat="true" ht="29.85" hidden="false" customHeight="false" outlineLevel="0" collapsed="false">
      <c r="A89" s="78" t="n">
        <v>105300459</v>
      </c>
      <c r="B89" s="13" t="s">
        <v>1467</v>
      </c>
      <c r="C89" s="14" t="n">
        <v>7707</v>
      </c>
      <c r="AMB89" s="0"/>
      <c r="AMC89" s="0"/>
      <c r="AMD89" s="0"/>
      <c r="AME89" s="0"/>
      <c r="AMF89" s="0"/>
      <c r="AMG89" s="0"/>
      <c r="AMH89" s="0"/>
      <c r="AMI89" s="0"/>
      <c r="AMJ89" s="0"/>
    </row>
    <row r="90" s="12" customFormat="true" ht="29.85" hidden="false" customHeight="false" outlineLevel="0" collapsed="false">
      <c r="A90" s="78" t="n">
        <v>105300460</v>
      </c>
      <c r="B90" s="13" t="s">
        <v>5664</v>
      </c>
      <c r="C90" s="14" t="n">
        <v>11560.5</v>
      </c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5.65" hidden="false" customHeight="false" outlineLevel="0" collapsed="false">
      <c r="A91" s="7" t="n">
        <v>105300464</v>
      </c>
      <c r="B91" s="9" t="s">
        <v>6123</v>
      </c>
      <c r="C91" s="10" t="n">
        <v>7707</v>
      </c>
    </row>
    <row r="92" customFormat="false" ht="29.85" hidden="false" customHeight="false" outlineLevel="0" collapsed="false">
      <c r="A92" s="7" t="n">
        <v>105300464</v>
      </c>
      <c r="B92" s="9" t="s">
        <v>6124</v>
      </c>
      <c r="C92" s="10" t="n">
        <v>7707</v>
      </c>
    </row>
    <row r="93" customFormat="false" ht="29.85" hidden="false" customHeight="false" outlineLevel="0" collapsed="false">
      <c r="A93" s="7" t="n">
        <v>105300464</v>
      </c>
      <c r="B93" s="9" t="s">
        <v>6125</v>
      </c>
      <c r="C93" s="10" t="n">
        <v>7707</v>
      </c>
    </row>
    <row r="94" customFormat="false" ht="15.65" hidden="false" customHeight="false" outlineLevel="0" collapsed="false">
      <c r="A94" s="78" t="n">
        <v>105300474</v>
      </c>
      <c r="B94" s="13" t="s">
        <v>6737</v>
      </c>
      <c r="C94" s="14" t="n">
        <v>7707</v>
      </c>
    </row>
    <row r="95" s="24" customFormat="true" ht="25.15" hidden="false" customHeight="true" outlineLevel="0" collapsed="false">
      <c r="A95" s="101" t="n">
        <v>105300477</v>
      </c>
      <c r="B95" s="13" t="s">
        <v>4835</v>
      </c>
      <c r="C95" s="14" t="n">
        <v>11560.5</v>
      </c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29.85" hidden="false" customHeight="false" outlineLevel="0" collapsed="false">
      <c r="A96" s="78" t="n">
        <v>105300482</v>
      </c>
      <c r="B96" s="13" t="s">
        <v>1861</v>
      </c>
      <c r="C96" s="14" t="n">
        <v>7707</v>
      </c>
    </row>
    <row r="97" s="12" customFormat="true" ht="29.85" hidden="false" customHeight="false" outlineLevel="0" collapsed="false">
      <c r="A97" s="78" t="n">
        <v>105300504</v>
      </c>
      <c r="B97" s="13" t="s">
        <v>6475</v>
      </c>
      <c r="C97" s="14" t="n">
        <v>15414</v>
      </c>
      <c r="AMB97" s="0"/>
      <c r="AMC97" s="0"/>
      <c r="AMD97" s="0"/>
      <c r="AME97" s="0"/>
      <c r="AMF97" s="0"/>
      <c r="AMG97" s="0"/>
      <c r="AMH97" s="0"/>
      <c r="AMI97" s="0"/>
      <c r="AMJ97" s="0"/>
    </row>
    <row r="98" s="12" customFormat="true" ht="15.65" hidden="false" customHeight="false" outlineLevel="0" collapsed="false">
      <c r="A98" s="78" t="n">
        <v>105300512</v>
      </c>
      <c r="B98" s="13" t="s">
        <v>1582</v>
      </c>
      <c r="C98" s="14" t="n">
        <v>7707</v>
      </c>
      <c r="AMB98" s="0"/>
      <c r="AMC98" s="0"/>
      <c r="AMD98" s="0"/>
      <c r="AME98" s="0"/>
      <c r="AMF98" s="0"/>
      <c r="AMG98" s="0"/>
      <c r="AMH98" s="0"/>
      <c r="AMI98" s="0"/>
      <c r="AMJ98" s="0"/>
    </row>
    <row r="99" s="12" customFormat="true" ht="29.85" hidden="false" customHeight="false" outlineLevel="0" collapsed="false">
      <c r="A99" s="78" t="n">
        <v>105300516</v>
      </c>
      <c r="B99" s="13" t="s">
        <v>3720</v>
      </c>
      <c r="C99" s="14" t="n">
        <v>11560.5</v>
      </c>
      <c r="AMB99" s="0"/>
      <c r="AMC99" s="0"/>
      <c r="AMD99" s="0"/>
      <c r="AME99" s="0"/>
      <c r="AMF99" s="0"/>
      <c r="AMG99" s="0"/>
      <c r="AMH99" s="0"/>
      <c r="AMI99" s="0"/>
      <c r="AMJ99" s="0"/>
    </row>
    <row r="100" s="12" customFormat="true" ht="15.65" hidden="false" customHeight="false" outlineLevel="0" collapsed="false">
      <c r="A100" s="78" t="n">
        <v>105300522</v>
      </c>
      <c r="B100" s="13" t="s">
        <v>1580</v>
      </c>
      <c r="C100" s="14" t="n">
        <v>3853.5</v>
      </c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29.85" hidden="false" customHeight="false" outlineLevel="0" collapsed="false">
      <c r="A101" s="101" t="n">
        <v>105300546</v>
      </c>
      <c r="B101" s="13" t="s">
        <v>6027</v>
      </c>
      <c r="C101" s="14" t="n">
        <v>11560.5</v>
      </c>
    </row>
    <row r="102" customFormat="false" ht="29.85" hidden="false" customHeight="false" outlineLevel="0" collapsed="false">
      <c r="A102" s="78" t="n">
        <v>105300577</v>
      </c>
      <c r="B102" s="13" t="s">
        <v>3916</v>
      </c>
      <c r="C102" s="14" t="n">
        <v>7707</v>
      </c>
    </row>
    <row r="103" customFormat="false" ht="29.85" hidden="false" customHeight="false" outlineLevel="0" collapsed="false">
      <c r="A103" s="78" t="n">
        <v>105300598</v>
      </c>
      <c r="B103" s="13" t="s">
        <v>3208</v>
      </c>
      <c r="C103" s="14" t="n">
        <v>51628.5</v>
      </c>
    </row>
    <row r="104" customFormat="false" ht="29.85" hidden="false" customHeight="false" outlineLevel="0" collapsed="false">
      <c r="A104" s="7" t="n">
        <v>105300617</v>
      </c>
      <c r="B104" s="9" t="s">
        <v>939</v>
      </c>
      <c r="C104" s="10" t="n">
        <v>18774</v>
      </c>
    </row>
    <row r="105" customFormat="false" ht="15.65" hidden="false" customHeight="false" outlineLevel="0" collapsed="false">
      <c r="A105" s="7" t="n">
        <v>105300617</v>
      </c>
      <c r="B105" s="9" t="s">
        <v>940</v>
      </c>
      <c r="C105" s="10" t="n">
        <v>18774</v>
      </c>
    </row>
    <row r="106" customFormat="false" ht="29.85" hidden="false" customHeight="false" outlineLevel="0" collapsed="false">
      <c r="A106" s="78" t="n">
        <v>105300635</v>
      </c>
      <c r="B106" s="13" t="s">
        <v>2734</v>
      </c>
      <c r="C106" s="14" t="n">
        <v>11560.5</v>
      </c>
    </row>
    <row r="107" customFormat="false" ht="29.85" hidden="false" customHeight="false" outlineLevel="0" collapsed="false">
      <c r="A107" s="7" t="n">
        <v>105300637</v>
      </c>
      <c r="B107" s="9" t="s">
        <v>2387</v>
      </c>
      <c r="C107" s="10" t="n">
        <v>19267.5</v>
      </c>
    </row>
    <row r="108" s="23" customFormat="true" ht="29.85" hidden="false" customHeight="false" outlineLevel="0" collapsed="false">
      <c r="A108" s="7" t="n">
        <v>105300637</v>
      </c>
      <c r="B108" s="20" t="s">
        <v>2388</v>
      </c>
      <c r="C108" s="21" t="n">
        <v>19267.5</v>
      </c>
      <c r="D108" s="0"/>
      <c r="E108" s="0"/>
      <c r="F108" s="0"/>
      <c r="G108" s="0"/>
      <c r="H108" s="0"/>
      <c r="I108" s="0"/>
      <c r="J108" s="0"/>
      <c r="K108" s="0"/>
      <c r="L108" s="0"/>
      <c r="M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29.85" hidden="false" customHeight="false" outlineLevel="0" collapsed="false">
      <c r="A109" s="78" t="n">
        <v>105300639</v>
      </c>
      <c r="B109" s="13" t="s">
        <v>1437</v>
      </c>
      <c r="C109" s="14" t="n">
        <v>15414</v>
      </c>
    </row>
    <row r="110" customFormat="false" ht="29.85" hidden="false" customHeight="false" outlineLevel="0" collapsed="false">
      <c r="A110" s="78" t="n">
        <v>105300643</v>
      </c>
      <c r="B110" s="13" t="s">
        <v>369</v>
      </c>
      <c r="C110" s="14" t="n">
        <v>15414</v>
      </c>
    </row>
    <row r="111" customFormat="false" ht="29.85" hidden="false" customHeight="false" outlineLevel="0" collapsed="false">
      <c r="A111" s="78" t="n">
        <v>105300653</v>
      </c>
      <c r="B111" s="13" t="s">
        <v>1846</v>
      </c>
      <c r="C111" s="14" t="n">
        <v>15414</v>
      </c>
    </row>
    <row r="112" s="23" customFormat="true" ht="15.65" hidden="false" customHeight="false" outlineLevel="0" collapsed="false">
      <c r="A112" s="78" t="n">
        <v>105300655</v>
      </c>
      <c r="B112" s="13" t="s">
        <v>838</v>
      </c>
      <c r="C112" s="14" t="n">
        <v>11560.5</v>
      </c>
      <c r="D112" s="0"/>
      <c r="E112" s="0"/>
      <c r="F112" s="0"/>
      <c r="G112" s="0"/>
      <c r="H112" s="0"/>
      <c r="I112" s="0"/>
      <c r="J112" s="0"/>
      <c r="K112" s="0"/>
      <c r="L112" s="0"/>
      <c r="M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29.85" hidden="false" customHeight="false" outlineLevel="0" collapsed="false">
      <c r="A113" s="78" t="n">
        <v>105300666</v>
      </c>
      <c r="B113" s="13" t="s">
        <v>3087</v>
      </c>
      <c r="C113" s="14" t="n">
        <v>11560.5</v>
      </c>
    </row>
    <row r="114" s="23" customFormat="true" ht="29.85" hidden="false" customHeight="false" outlineLevel="0" collapsed="false">
      <c r="A114" s="7" t="n">
        <v>105300668</v>
      </c>
      <c r="B114" s="9" t="s">
        <v>1274</v>
      </c>
      <c r="C114" s="10" t="n">
        <v>7707</v>
      </c>
      <c r="D114" s="0"/>
      <c r="E114" s="0"/>
      <c r="F114" s="0"/>
      <c r="G114" s="0"/>
      <c r="H114" s="0"/>
      <c r="I114" s="0"/>
      <c r="J114" s="0"/>
      <c r="K114" s="0"/>
      <c r="L114" s="0"/>
      <c r="M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s="23" customFormat="true" ht="29.85" hidden="false" customHeight="false" outlineLevel="0" collapsed="false">
      <c r="A115" s="7" t="n">
        <v>105300668</v>
      </c>
      <c r="B115" s="9" t="s">
        <v>1275</v>
      </c>
      <c r="C115" s="10" t="n">
        <v>9387</v>
      </c>
      <c r="D115" s="0"/>
      <c r="E115" s="0"/>
      <c r="F115" s="0"/>
      <c r="G115" s="0"/>
      <c r="H115" s="0"/>
      <c r="I115" s="0"/>
      <c r="J115" s="0"/>
      <c r="K115" s="0"/>
      <c r="L115" s="0"/>
      <c r="M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29.85" hidden="false" customHeight="false" outlineLevel="0" collapsed="false">
      <c r="A116" s="7" t="n">
        <v>105300668</v>
      </c>
      <c r="B116" s="9" t="s">
        <v>1276</v>
      </c>
      <c r="C116" s="10" t="n">
        <v>7707</v>
      </c>
    </row>
    <row r="117" customFormat="false" ht="29.85" hidden="false" customHeight="false" outlineLevel="0" collapsed="false">
      <c r="A117" s="7" t="n">
        <v>105300668</v>
      </c>
      <c r="B117" s="9" t="s">
        <v>1277</v>
      </c>
      <c r="C117" s="10" t="n">
        <v>7707</v>
      </c>
    </row>
    <row r="118" s="23" customFormat="true" ht="29.85" hidden="false" customHeight="false" outlineLevel="0" collapsed="false">
      <c r="A118" s="7" t="n">
        <v>105300668</v>
      </c>
      <c r="B118" s="9" t="s">
        <v>1278</v>
      </c>
      <c r="C118" s="10" t="n">
        <v>7707</v>
      </c>
      <c r="D118" s="0"/>
      <c r="E118" s="0"/>
      <c r="F118" s="0"/>
      <c r="G118" s="0"/>
      <c r="H118" s="0"/>
      <c r="I118" s="0"/>
      <c r="J118" s="0"/>
      <c r="K118" s="0"/>
      <c r="L118" s="0"/>
      <c r="M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29.85" hidden="false" customHeight="false" outlineLevel="0" collapsed="false">
      <c r="A119" s="7" t="n">
        <v>105300668</v>
      </c>
      <c r="B119" s="20" t="s">
        <v>1279</v>
      </c>
      <c r="C119" s="21" t="n">
        <v>7707</v>
      </c>
    </row>
    <row r="120" customFormat="false" ht="15.65" hidden="false" customHeight="false" outlineLevel="0" collapsed="false">
      <c r="A120" s="78" t="n">
        <v>105300674</v>
      </c>
      <c r="B120" s="13" t="s">
        <v>892</v>
      </c>
      <c r="C120" s="14" t="n">
        <v>40203.8</v>
      </c>
    </row>
    <row r="121" customFormat="false" ht="29.85" hidden="false" customHeight="false" outlineLevel="0" collapsed="false">
      <c r="A121" s="78" t="n">
        <v>105300678</v>
      </c>
      <c r="B121" s="13" t="s">
        <v>5501</v>
      </c>
      <c r="C121" s="14" t="n">
        <v>15414</v>
      </c>
    </row>
    <row r="122" s="23" customFormat="true" ht="29.85" hidden="false" customHeight="false" outlineLevel="0" collapsed="false">
      <c r="A122" s="78" t="n">
        <v>105300680</v>
      </c>
      <c r="B122" s="13" t="s">
        <v>4737</v>
      </c>
      <c r="C122" s="14" t="n">
        <v>23467.5</v>
      </c>
      <c r="D122" s="0"/>
      <c r="E122" s="0"/>
      <c r="F122" s="0"/>
      <c r="G122" s="0"/>
      <c r="H122" s="0"/>
      <c r="I122" s="0"/>
      <c r="J122" s="0"/>
      <c r="K122" s="0"/>
      <c r="L122" s="0"/>
      <c r="M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29.85" hidden="false" customHeight="false" outlineLevel="0" collapsed="false">
      <c r="A123" s="78" t="n">
        <v>105300684</v>
      </c>
      <c r="B123" s="13" t="s">
        <v>3279</v>
      </c>
      <c r="C123" s="14" t="n">
        <v>11560.5</v>
      </c>
    </row>
    <row r="124" s="12" customFormat="true" ht="29.85" hidden="false" customHeight="false" outlineLevel="0" collapsed="false">
      <c r="A124" s="78" t="n">
        <v>105300686</v>
      </c>
      <c r="B124" s="13" t="s">
        <v>3078</v>
      </c>
      <c r="C124" s="14" t="n">
        <v>11560.5</v>
      </c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s="12" customFormat="true" ht="15.65" hidden="false" customHeight="false" outlineLevel="0" collapsed="false">
      <c r="A125" s="78" t="n">
        <v>105300693</v>
      </c>
      <c r="B125" s="13" t="s">
        <v>1802</v>
      </c>
      <c r="C125" s="14" t="n">
        <v>18774</v>
      </c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s="23" customFormat="true" ht="29.85" hidden="false" customHeight="false" outlineLevel="0" collapsed="false">
      <c r="A126" s="78" t="n">
        <v>105300694</v>
      </c>
      <c r="B126" s="13" t="s">
        <v>1837</v>
      </c>
      <c r="C126" s="14" t="n">
        <v>22973.6</v>
      </c>
      <c r="D126" s="0"/>
      <c r="E126" s="0"/>
      <c r="F126" s="0"/>
      <c r="G126" s="0"/>
      <c r="H126" s="0"/>
      <c r="I126" s="0"/>
      <c r="J126" s="0"/>
      <c r="K126" s="0"/>
      <c r="L126" s="0"/>
      <c r="M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29.85" hidden="false" customHeight="false" outlineLevel="0" collapsed="false">
      <c r="A127" s="78" t="n">
        <v>105300696</v>
      </c>
      <c r="B127" s="13" t="s">
        <v>1735</v>
      </c>
      <c r="C127" s="14" t="n">
        <v>11560.5</v>
      </c>
    </row>
    <row r="128" s="23" customFormat="true" ht="29.85" hidden="false" customHeight="false" outlineLevel="0" collapsed="false">
      <c r="A128" s="78" t="n">
        <v>105300703</v>
      </c>
      <c r="B128" s="13" t="s">
        <v>106</v>
      </c>
      <c r="C128" s="14" t="n">
        <v>11486.8</v>
      </c>
      <c r="D128" s="0"/>
      <c r="E128" s="0"/>
      <c r="F128" s="0"/>
      <c r="G128" s="0"/>
      <c r="H128" s="0"/>
      <c r="I128" s="0"/>
      <c r="J128" s="0"/>
      <c r="K128" s="0"/>
      <c r="L128" s="0"/>
      <c r="M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29.85" hidden="false" customHeight="false" outlineLevel="0" collapsed="false">
      <c r="A129" s="78" t="n">
        <v>105300705</v>
      </c>
      <c r="B129" s="13" t="s">
        <v>2454</v>
      </c>
      <c r="C129" s="14" t="n">
        <v>11486.8</v>
      </c>
    </row>
    <row r="130" customFormat="false" ht="29.85" hidden="false" customHeight="false" outlineLevel="0" collapsed="false">
      <c r="A130" s="78" t="n">
        <v>105300706</v>
      </c>
      <c r="B130" s="13" t="s">
        <v>3574</v>
      </c>
      <c r="C130" s="14" t="n">
        <v>11560.5</v>
      </c>
    </row>
    <row r="131" s="23" customFormat="true" ht="29.85" hidden="false" customHeight="false" outlineLevel="0" collapsed="false">
      <c r="A131" s="78" t="n">
        <v>105300710</v>
      </c>
      <c r="B131" s="13" t="s">
        <v>2398</v>
      </c>
      <c r="C131" s="14" t="n">
        <v>11486.8</v>
      </c>
      <c r="D131" s="0"/>
      <c r="E131" s="0"/>
      <c r="F131" s="0"/>
      <c r="G131" s="0"/>
      <c r="H131" s="0"/>
      <c r="I131" s="0"/>
      <c r="J131" s="0"/>
      <c r="K131" s="0"/>
      <c r="L131" s="0"/>
      <c r="M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s="12" customFormat="true" ht="29.85" hidden="false" customHeight="false" outlineLevel="0" collapsed="false">
      <c r="A132" s="102" t="n">
        <v>105300718</v>
      </c>
      <c r="B132" s="30" t="s">
        <v>2433</v>
      </c>
      <c r="C132" s="31" t="n">
        <v>15414</v>
      </c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29.85" hidden="false" customHeight="false" outlineLevel="0" collapsed="false">
      <c r="A133" s="78" t="n">
        <v>105300720</v>
      </c>
      <c r="B133" s="13" t="s">
        <v>4560</v>
      </c>
      <c r="C133" s="14" t="n">
        <v>26974.5</v>
      </c>
    </row>
    <row r="134" customFormat="false" ht="29.85" hidden="false" customHeight="false" outlineLevel="0" collapsed="false">
      <c r="A134" s="78" t="n">
        <v>105300721</v>
      </c>
      <c r="B134" s="13" t="s">
        <v>3586</v>
      </c>
      <c r="C134" s="14" t="n">
        <v>26974.5</v>
      </c>
    </row>
    <row r="135" customFormat="false" ht="29.85" hidden="false" customHeight="false" outlineLevel="0" collapsed="false">
      <c r="A135" s="78" t="n">
        <v>105300722</v>
      </c>
      <c r="B135" s="13" t="s">
        <v>4621</v>
      </c>
      <c r="C135" s="14" t="n">
        <v>11560.5</v>
      </c>
    </row>
    <row r="136" customFormat="false" ht="29.85" hidden="false" customHeight="false" outlineLevel="0" collapsed="false">
      <c r="A136" s="78" t="n">
        <v>105300735</v>
      </c>
      <c r="B136" s="13" t="s">
        <v>6397</v>
      </c>
      <c r="C136" s="14" t="n">
        <v>7707</v>
      </c>
    </row>
    <row r="137" s="12" customFormat="true" ht="29.85" hidden="false" customHeight="false" outlineLevel="0" collapsed="false">
      <c r="A137" s="78" t="n">
        <v>105300736</v>
      </c>
      <c r="B137" s="13" t="s">
        <v>1091</v>
      </c>
      <c r="C137" s="14" t="n">
        <v>7707</v>
      </c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s="12" customFormat="true" ht="29.85" hidden="false" customHeight="false" outlineLevel="0" collapsed="false">
      <c r="A138" s="78" t="n">
        <v>105300737</v>
      </c>
      <c r="B138" s="13" t="s">
        <v>285</v>
      </c>
      <c r="C138" s="14" t="n">
        <v>11560.5</v>
      </c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5.65" hidden="false" customHeight="false" outlineLevel="0" collapsed="false">
      <c r="A139" s="101" t="n">
        <v>105300741</v>
      </c>
      <c r="B139" s="13" t="s">
        <v>3266</v>
      </c>
      <c r="C139" s="14" t="n">
        <v>11486.8</v>
      </c>
    </row>
    <row r="140" s="23" customFormat="true" ht="29.85" hidden="false" customHeight="false" outlineLevel="0" collapsed="false">
      <c r="A140" s="78" t="n">
        <v>105300745</v>
      </c>
      <c r="B140" s="13" t="s">
        <v>4058</v>
      </c>
      <c r="C140" s="14" t="n">
        <v>9387</v>
      </c>
      <c r="D140" s="0"/>
      <c r="E140" s="0"/>
      <c r="F140" s="0"/>
      <c r="G140" s="0"/>
      <c r="H140" s="0"/>
      <c r="I140" s="0"/>
      <c r="J140" s="0"/>
      <c r="K140" s="0"/>
      <c r="L140" s="0"/>
      <c r="M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s="23" customFormat="true" ht="29.85" hidden="false" customHeight="false" outlineLevel="0" collapsed="false">
      <c r="A141" s="78" t="n">
        <v>105300749</v>
      </c>
      <c r="B141" s="13" t="s">
        <v>1793</v>
      </c>
      <c r="C141" s="14" t="n">
        <v>11486.8</v>
      </c>
      <c r="D141" s="0"/>
      <c r="E141" s="0"/>
      <c r="F141" s="0"/>
      <c r="G141" s="0"/>
      <c r="H141" s="0"/>
      <c r="I141" s="0"/>
      <c r="J141" s="0"/>
      <c r="K141" s="0"/>
      <c r="L141" s="0"/>
      <c r="M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15.65" hidden="false" customHeight="false" outlineLevel="0" collapsed="false">
      <c r="A142" s="78" t="n">
        <v>105300761</v>
      </c>
      <c r="B142" s="13" t="s">
        <v>998</v>
      </c>
      <c r="C142" s="14" t="n">
        <v>7707</v>
      </c>
    </row>
    <row r="143" s="23" customFormat="true" ht="29.85" hidden="false" customHeight="false" outlineLevel="0" collapsed="false">
      <c r="A143" s="101" t="n">
        <v>105300764</v>
      </c>
      <c r="B143" s="13" t="s">
        <v>1410</v>
      </c>
      <c r="C143" s="14" t="n">
        <v>38535</v>
      </c>
      <c r="D143" s="0"/>
      <c r="E143" s="0"/>
      <c r="F143" s="0"/>
      <c r="G143" s="0"/>
      <c r="H143" s="0"/>
      <c r="I143" s="0"/>
      <c r="J143" s="0"/>
      <c r="K143" s="0"/>
      <c r="L143" s="0"/>
      <c r="M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s="23" customFormat="true" ht="29.85" hidden="false" customHeight="false" outlineLevel="0" collapsed="false">
      <c r="A144" s="101" t="n">
        <v>105300774</v>
      </c>
      <c r="B144" s="13" t="s">
        <v>6351</v>
      </c>
      <c r="C144" s="14" t="n">
        <v>15414</v>
      </c>
      <c r="D144" s="0"/>
      <c r="E144" s="0"/>
      <c r="F144" s="0"/>
      <c r="G144" s="0"/>
      <c r="H144" s="0"/>
      <c r="I144" s="0"/>
      <c r="J144" s="0"/>
      <c r="K144" s="0"/>
      <c r="L144" s="0"/>
      <c r="M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s="12" customFormat="true" ht="15.65" hidden="false" customHeight="false" outlineLevel="0" collapsed="false">
      <c r="A145" s="78" t="n">
        <v>105300788</v>
      </c>
      <c r="B145" s="13" t="s">
        <v>3295</v>
      </c>
      <c r="C145" s="14" t="n">
        <v>7707</v>
      </c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s="12" customFormat="true" ht="29.85" hidden="false" customHeight="false" outlineLevel="0" collapsed="false">
      <c r="A146" s="78" t="n">
        <v>105300789</v>
      </c>
      <c r="B146" s="13" t="s">
        <v>4761</v>
      </c>
      <c r="C146" s="14" t="n">
        <v>18774</v>
      </c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customFormat="false" ht="29.85" hidden="false" customHeight="false" outlineLevel="0" collapsed="false">
      <c r="A147" s="78" t="n">
        <v>105300792</v>
      </c>
      <c r="B147" s="13" t="s">
        <v>2564</v>
      </c>
      <c r="C147" s="14" t="n">
        <v>17230.2</v>
      </c>
    </row>
    <row r="148" s="23" customFormat="true" ht="29.85" hidden="false" customHeight="false" outlineLevel="0" collapsed="false">
      <c r="A148" s="78" t="n">
        <v>105300804</v>
      </c>
      <c r="B148" s="13" t="s">
        <v>4587</v>
      </c>
      <c r="C148" s="14" t="n">
        <v>7707</v>
      </c>
      <c r="D148" s="0"/>
      <c r="E148" s="0"/>
      <c r="F148" s="0"/>
      <c r="G148" s="0"/>
      <c r="H148" s="0"/>
      <c r="I148" s="0"/>
      <c r="J148" s="0"/>
      <c r="K148" s="0"/>
      <c r="L148" s="0"/>
      <c r="M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customFormat="false" ht="29.85" hidden="false" customHeight="false" outlineLevel="0" collapsed="false">
      <c r="A149" s="78" t="n">
        <v>105300809</v>
      </c>
      <c r="B149" s="13" t="s">
        <v>366</v>
      </c>
      <c r="C149" s="14" t="n">
        <v>26974.5</v>
      </c>
    </row>
    <row r="150" s="23" customFormat="true" ht="29.85" hidden="false" customHeight="false" outlineLevel="0" collapsed="false">
      <c r="A150" s="78" t="n">
        <v>105300814</v>
      </c>
      <c r="B150" s="13" t="s">
        <v>3134</v>
      </c>
      <c r="C150" s="14" t="n">
        <v>11560.5</v>
      </c>
      <c r="D150" s="0"/>
      <c r="E150" s="0"/>
      <c r="F150" s="0"/>
      <c r="G150" s="0"/>
      <c r="H150" s="0"/>
      <c r="I150" s="0"/>
      <c r="J150" s="0"/>
      <c r="K150" s="0"/>
      <c r="L150" s="0"/>
      <c r="M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s="23" customFormat="true" ht="29.85" hidden="false" customHeight="false" outlineLevel="0" collapsed="false">
      <c r="A151" s="78" t="n">
        <v>105300822</v>
      </c>
      <c r="B151" s="13" t="s">
        <v>1047</v>
      </c>
      <c r="C151" s="14" t="n">
        <v>11560.5</v>
      </c>
      <c r="D151" s="0"/>
      <c r="E151" s="0"/>
      <c r="F151" s="0"/>
      <c r="G151" s="0"/>
      <c r="H151" s="0"/>
      <c r="I151" s="0"/>
      <c r="J151" s="0"/>
      <c r="K151" s="0"/>
      <c r="L151" s="0"/>
      <c r="M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s="103" customFormat="true" ht="29.85" hidden="false" customHeight="false" outlineLevel="0" collapsed="false">
      <c r="A152" s="78" t="n">
        <v>105300823</v>
      </c>
      <c r="B152" s="13" t="s">
        <v>4729</v>
      </c>
      <c r="C152" s="14" t="n">
        <v>26974.5</v>
      </c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s="33" customFormat="true" ht="29.85" hidden="false" customHeight="false" outlineLevel="0" collapsed="false">
      <c r="A153" s="78" t="n">
        <v>105300828</v>
      </c>
      <c r="B153" s="13" t="s">
        <v>6658</v>
      </c>
      <c r="C153" s="14" t="n">
        <v>14080.5</v>
      </c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29.85" hidden="false" customHeight="false" outlineLevel="0" collapsed="false">
      <c r="A154" s="78" t="n">
        <v>105300832</v>
      </c>
      <c r="B154" s="13" t="s">
        <v>5431</v>
      </c>
      <c r="C154" s="14" t="n">
        <v>7707</v>
      </c>
    </row>
    <row r="155" s="103" customFormat="true" ht="15.65" hidden="false" customHeight="false" outlineLevel="0" collapsed="false">
      <c r="A155" s="78" t="n">
        <v>105300839</v>
      </c>
      <c r="B155" s="13" t="s">
        <v>1605</v>
      </c>
      <c r="C155" s="14" t="n">
        <v>7707</v>
      </c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s="23" customFormat="true" ht="29.85" hidden="false" customHeight="false" outlineLevel="0" collapsed="false">
      <c r="A156" s="78" t="n">
        <v>105300843</v>
      </c>
      <c r="B156" s="13" t="s">
        <v>4731</v>
      </c>
      <c r="C156" s="14" t="n">
        <v>3853.5</v>
      </c>
      <c r="D156" s="0"/>
      <c r="E156" s="0"/>
      <c r="F156" s="0"/>
      <c r="G156" s="0"/>
      <c r="H156" s="0"/>
      <c r="I156" s="0"/>
      <c r="J156" s="0"/>
      <c r="K156" s="0"/>
      <c r="L156" s="0"/>
      <c r="M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customFormat="false" ht="15.65" hidden="false" customHeight="false" outlineLevel="0" collapsed="false">
      <c r="A157" s="78" t="n">
        <v>105300844</v>
      </c>
      <c r="B157" s="13" t="s">
        <v>1115</v>
      </c>
      <c r="C157" s="14" t="n">
        <v>7707</v>
      </c>
    </row>
    <row r="158" customFormat="false" ht="29.85" hidden="false" customHeight="false" outlineLevel="0" collapsed="false">
      <c r="A158" s="78" t="n">
        <v>105300849</v>
      </c>
      <c r="B158" s="13" t="s">
        <v>4033</v>
      </c>
      <c r="C158" s="14" t="n">
        <v>37548</v>
      </c>
    </row>
    <row r="159" customFormat="false" ht="29.85" hidden="false" customHeight="false" outlineLevel="0" collapsed="false">
      <c r="A159" s="78" t="n">
        <v>105300853</v>
      </c>
      <c r="B159" s="13" t="s">
        <v>314</v>
      </c>
      <c r="C159" s="14" t="n">
        <v>14080.5</v>
      </c>
    </row>
    <row r="160" customFormat="false" ht="29.85" hidden="false" customHeight="false" outlineLevel="0" collapsed="false">
      <c r="A160" s="101" t="n">
        <v>105300858</v>
      </c>
      <c r="B160" s="13" t="s">
        <v>1384</v>
      </c>
      <c r="C160" s="14" t="n">
        <v>7707</v>
      </c>
    </row>
    <row r="161" s="23" customFormat="true" ht="29.85" hidden="false" customHeight="false" outlineLevel="0" collapsed="false">
      <c r="A161" s="78" t="n">
        <v>105300862</v>
      </c>
      <c r="B161" s="13" t="s">
        <v>4077</v>
      </c>
      <c r="C161" s="14" t="n">
        <v>7707</v>
      </c>
      <c r="D161" s="0"/>
      <c r="E161" s="0"/>
      <c r="F161" s="0"/>
      <c r="G161" s="0"/>
      <c r="H161" s="0"/>
      <c r="I161" s="0"/>
      <c r="J161" s="0"/>
      <c r="K161" s="0"/>
      <c r="L161" s="0"/>
      <c r="M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customFormat="false" ht="29.85" hidden="false" customHeight="false" outlineLevel="0" collapsed="false">
      <c r="A162" s="78" t="n">
        <v>105300864</v>
      </c>
      <c r="B162" s="13" t="s">
        <v>889</v>
      </c>
      <c r="C162" s="14" t="n">
        <v>9387</v>
      </c>
    </row>
    <row r="163" customFormat="false" ht="29.85" hidden="false" customHeight="false" outlineLevel="0" collapsed="false">
      <c r="A163" s="78" t="n">
        <v>105300867</v>
      </c>
      <c r="B163" s="13" t="s">
        <v>6472</v>
      </c>
      <c r="C163" s="14" t="n">
        <v>7707</v>
      </c>
    </row>
    <row r="164" s="23" customFormat="true" ht="29.85" hidden="false" customHeight="false" outlineLevel="0" collapsed="false">
      <c r="A164" s="78" t="n">
        <v>105300870</v>
      </c>
      <c r="B164" s="13" t="s">
        <v>3580</v>
      </c>
      <c r="C164" s="14" t="n">
        <v>15414</v>
      </c>
      <c r="D164" s="0"/>
      <c r="E164" s="0"/>
      <c r="F164" s="0"/>
      <c r="G164" s="0"/>
      <c r="H164" s="0"/>
      <c r="I164" s="0"/>
      <c r="J164" s="0"/>
      <c r="K164" s="0"/>
      <c r="L164" s="0"/>
      <c r="M164" s="0"/>
      <c r="ALZ164" s="0"/>
      <c r="AMA164" s="0"/>
      <c r="AMB164" s="0"/>
      <c r="AMC164" s="0"/>
      <c r="AMD164" s="0"/>
      <c r="AME164" s="0"/>
      <c r="AMF164" s="0"/>
      <c r="AMG164" s="0"/>
      <c r="AMH164" s="0"/>
      <c r="AMI164" s="0"/>
      <c r="AMJ164" s="0"/>
    </row>
    <row r="165" s="12" customFormat="true" ht="29.85" hidden="false" customHeight="false" outlineLevel="0" collapsed="false">
      <c r="A165" s="101" t="n">
        <v>105300873</v>
      </c>
      <c r="B165" s="13" t="s">
        <v>1967</v>
      </c>
      <c r="C165" s="14" t="n">
        <v>11560.5</v>
      </c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customFormat="false" ht="29.85" hidden="false" customHeight="false" outlineLevel="0" collapsed="false">
      <c r="A166" s="78" t="n">
        <v>105300874</v>
      </c>
      <c r="B166" s="13" t="s">
        <v>76</v>
      </c>
      <c r="C166" s="14" t="n">
        <v>7707</v>
      </c>
    </row>
    <row r="167" s="23" customFormat="true" ht="29.85" hidden="false" customHeight="false" outlineLevel="0" collapsed="false">
      <c r="A167" s="78" t="n">
        <v>105300876</v>
      </c>
      <c r="B167" s="13" t="s">
        <v>4758</v>
      </c>
      <c r="C167" s="14" t="n">
        <v>3853.5</v>
      </c>
      <c r="D167" s="0"/>
      <c r="E167" s="0"/>
      <c r="F167" s="0"/>
      <c r="G167" s="0"/>
      <c r="H167" s="0"/>
      <c r="I167" s="0"/>
      <c r="J167" s="0"/>
      <c r="K167" s="0"/>
      <c r="L167" s="0"/>
      <c r="M167" s="0"/>
      <c r="ALZ167" s="0"/>
      <c r="AMA167" s="0"/>
      <c r="AMB167" s="0"/>
      <c r="AMC167" s="0"/>
      <c r="AMD167" s="0"/>
      <c r="AME167" s="0"/>
      <c r="AMF167" s="0"/>
      <c r="AMG167" s="0"/>
      <c r="AMH167" s="0"/>
      <c r="AMI167" s="0"/>
      <c r="AMJ167" s="0"/>
    </row>
    <row r="168" customFormat="false" ht="29.85" hidden="false" customHeight="false" outlineLevel="0" collapsed="false">
      <c r="A168" s="78" t="n">
        <v>105300877</v>
      </c>
      <c r="B168" s="13" t="s">
        <v>5601</v>
      </c>
      <c r="C168" s="14" t="n">
        <v>7707</v>
      </c>
    </row>
    <row r="169" s="23" customFormat="true" ht="29.85" hidden="false" customHeight="false" outlineLevel="0" collapsed="false">
      <c r="A169" s="78" t="n">
        <v>105300881</v>
      </c>
      <c r="B169" s="13" t="s">
        <v>2336</v>
      </c>
      <c r="C169" s="14" t="n">
        <v>23121</v>
      </c>
      <c r="D169" s="0"/>
      <c r="E169" s="0"/>
      <c r="F169" s="0"/>
      <c r="G169" s="0"/>
      <c r="H169" s="0"/>
      <c r="I169" s="0"/>
      <c r="J169" s="0"/>
      <c r="K169" s="0"/>
      <c r="L169" s="0"/>
      <c r="M169" s="0"/>
      <c r="ALZ169" s="0"/>
      <c r="AMA169" s="0"/>
      <c r="AMB169" s="0"/>
      <c r="AMC169" s="0"/>
      <c r="AMD169" s="0"/>
      <c r="AME169" s="0"/>
      <c r="AMF169" s="0"/>
      <c r="AMG169" s="0"/>
      <c r="AMH169" s="0"/>
      <c r="AMI169" s="0"/>
      <c r="AMJ169" s="0"/>
    </row>
    <row r="170" customFormat="false" ht="29.85" hidden="false" customHeight="false" outlineLevel="0" collapsed="false">
      <c r="A170" s="7" t="n">
        <v>105300885</v>
      </c>
      <c r="B170" s="9" t="s">
        <v>3399</v>
      </c>
      <c r="C170" s="10" t="n">
        <v>7707</v>
      </c>
    </row>
    <row r="171" customFormat="false" ht="15.65" hidden="false" customHeight="false" outlineLevel="0" collapsed="false">
      <c r="A171" s="7" t="n">
        <v>105300885</v>
      </c>
      <c r="B171" s="9" t="s">
        <v>3400</v>
      </c>
      <c r="C171" s="10" t="n">
        <v>7707</v>
      </c>
    </row>
    <row r="172" s="12" customFormat="true" ht="29.85" hidden="false" customHeight="false" outlineLevel="0" collapsed="false">
      <c r="A172" s="78" t="n">
        <v>105300886</v>
      </c>
      <c r="B172" s="13" t="s">
        <v>6166</v>
      </c>
      <c r="C172" s="14" t="n">
        <v>23467.5</v>
      </c>
      <c r="AMB172" s="0"/>
      <c r="AMC172" s="0"/>
      <c r="AMD172" s="0"/>
      <c r="AME172" s="0"/>
      <c r="AMF172" s="0"/>
      <c r="AMG172" s="0"/>
      <c r="AMH172" s="0"/>
      <c r="AMI172" s="0"/>
      <c r="AMJ172" s="0"/>
    </row>
    <row r="173" s="12" customFormat="true" ht="29.85" hidden="false" customHeight="false" outlineLevel="0" collapsed="false">
      <c r="A173" s="78" t="n">
        <v>105300888</v>
      </c>
      <c r="B173" s="13" t="s">
        <v>83</v>
      </c>
      <c r="C173" s="14" t="n">
        <v>11560.5</v>
      </c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customFormat="false" ht="15.65" hidden="false" customHeight="false" outlineLevel="0" collapsed="false">
      <c r="A174" s="101" t="n">
        <v>105300889</v>
      </c>
      <c r="B174" s="13" t="s">
        <v>3907</v>
      </c>
      <c r="C174" s="14" t="n">
        <v>14080.5</v>
      </c>
    </row>
    <row r="175" customFormat="false" ht="29.85" hidden="false" customHeight="false" outlineLevel="0" collapsed="false">
      <c r="A175" s="78" t="n">
        <v>105300891</v>
      </c>
      <c r="B175" s="13" t="s">
        <v>3477</v>
      </c>
      <c r="C175" s="14" t="n">
        <v>23121</v>
      </c>
    </row>
    <row r="176" customFormat="false" ht="29.85" hidden="false" customHeight="false" outlineLevel="0" collapsed="false">
      <c r="A176" s="78" t="n">
        <v>105300894</v>
      </c>
      <c r="B176" s="13" t="s">
        <v>1337</v>
      </c>
      <c r="C176" s="14" t="n">
        <v>30828</v>
      </c>
    </row>
    <row r="177" customFormat="false" ht="29.85" hidden="false" customHeight="false" outlineLevel="0" collapsed="false">
      <c r="A177" s="78" t="n">
        <v>105300900</v>
      </c>
      <c r="B177" s="13" t="s">
        <v>3935</v>
      </c>
      <c r="C177" s="14" t="n">
        <v>11560.5</v>
      </c>
    </row>
    <row r="178" customFormat="false" ht="29.85" hidden="false" customHeight="false" outlineLevel="0" collapsed="false">
      <c r="A178" s="101" t="n">
        <v>105300901</v>
      </c>
      <c r="B178" s="13" t="s">
        <v>4011</v>
      </c>
      <c r="C178" s="14" t="n">
        <v>3853.5</v>
      </c>
    </row>
    <row r="179" customFormat="false" ht="29.85" hidden="false" customHeight="false" outlineLevel="0" collapsed="false">
      <c r="A179" s="7" t="n">
        <v>105300910</v>
      </c>
      <c r="B179" s="9" t="s">
        <v>6253</v>
      </c>
      <c r="C179" s="10" t="n">
        <v>11486.8</v>
      </c>
    </row>
    <row r="180" customFormat="false" ht="29.85" hidden="false" customHeight="false" outlineLevel="0" collapsed="false">
      <c r="A180" s="7" t="n">
        <v>105300910</v>
      </c>
      <c r="B180" s="9" t="s">
        <v>6254</v>
      </c>
      <c r="C180" s="10" t="n">
        <v>7707</v>
      </c>
    </row>
    <row r="181" customFormat="false" ht="29.85" hidden="false" customHeight="false" outlineLevel="0" collapsed="false">
      <c r="A181" s="7" t="n">
        <v>105300910</v>
      </c>
      <c r="B181" s="9" t="s">
        <v>6255</v>
      </c>
      <c r="C181" s="10" t="n">
        <v>7707</v>
      </c>
    </row>
    <row r="182" customFormat="false" ht="29.85" hidden="false" customHeight="false" outlineLevel="0" collapsed="false">
      <c r="A182" s="78" t="n">
        <v>105300915</v>
      </c>
      <c r="B182" s="13" t="s">
        <v>2782</v>
      </c>
      <c r="C182" s="14" t="n">
        <v>14080.5</v>
      </c>
    </row>
    <row r="183" customFormat="false" ht="29.85" hidden="false" customHeight="false" outlineLevel="0" collapsed="false">
      <c r="A183" s="78" t="n">
        <v>105300925</v>
      </c>
      <c r="B183" s="13" t="s">
        <v>2902</v>
      </c>
      <c r="C183" s="14" t="n">
        <v>18774</v>
      </c>
    </row>
    <row r="184" customFormat="false" ht="29.85" hidden="false" customHeight="false" outlineLevel="0" collapsed="false">
      <c r="A184" s="78" t="n">
        <v>105300929</v>
      </c>
      <c r="B184" s="13" t="s">
        <v>2188</v>
      </c>
      <c r="C184" s="14" t="n">
        <v>11560.5</v>
      </c>
    </row>
    <row r="185" customFormat="false" ht="15.65" hidden="false" customHeight="false" outlineLevel="0" collapsed="false">
      <c r="A185" s="78" t="n">
        <v>105300930</v>
      </c>
      <c r="B185" s="13" t="s">
        <v>4502</v>
      </c>
      <c r="C185" s="14" t="n">
        <v>11560.5</v>
      </c>
    </row>
    <row r="186" customFormat="false" ht="29.85" hidden="false" customHeight="false" outlineLevel="0" collapsed="false">
      <c r="A186" s="78" t="n">
        <v>105300939</v>
      </c>
      <c r="B186" s="13" t="s">
        <v>5437</v>
      </c>
      <c r="C186" s="14" t="n">
        <v>15414</v>
      </c>
    </row>
    <row r="187" s="32" customFormat="true" ht="29.85" hidden="false" customHeight="false" outlineLevel="0" collapsed="false">
      <c r="A187" s="78" t="n">
        <v>105300941</v>
      </c>
      <c r="B187" s="13" t="s">
        <v>3723</v>
      </c>
      <c r="C187" s="14" t="n">
        <v>7707</v>
      </c>
      <c r="ALZ187" s="0"/>
      <c r="AMA187" s="0"/>
      <c r="AMB187" s="0"/>
      <c r="AMC187" s="0"/>
      <c r="AMD187" s="0"/>
      <c r="AME187" s="0"/>
      <c r="AMF187" s="0"/>
      <c r="AMG187" s="0"/>
      <c r="AMH187" s="0"/>
      <c r="AMI187" s="0"/>
      <c r="AMJ187" s="0"/>
    </row>
    <row r="188" s="23" customFormat="true" ht="29.85" hidden="false" customHeight="false" outlineLevel="0" collapsed="false">
      <c r="A188" s="78" t="n">
        <v>105300953</v>
      </c>
      <c r="B188" s="13" t="s">
        <v>4270</v>
      </c>
      <c r="C188" s="14" t="n">
        <v>34460.4</v>
      </c>
      <c r="D188" s="0"/>
      <c r="E188" s="0"/>
      <c r="F188" s="0"/>
      <c r="G188" s="0"/>
      <c r="H188" s="0"/>
      <c r="I188" s="0"/>
      <c r="J188" s="0"/>
      <c r="K188" s="0"/>
      <c r="L188" s="0"/>
      <c r="M188" s="0"/>
      <c r="ALZ188" s="0"/>
      <c r="AMA188" s="0"/>
      <c r="AMB188" s="0"/>
      <c r="AMC188" s="0"/>
      <c r="AMD188" s="0"/>
      <c r="AME188" s="0"/>
      <c r="AMF188" s="0"/>
      <c r="AMG188" s="0"/>
      <c r="AMH188" s="0"/>
      <c r="AMI188" s="0"/>
      <c r="AMJ188" s="0"/>
    </row>
    <row r="189" customFormat="false" ht="29.85" hidden="false" customHeight="false" outlineLevel="0" collapsed="false">
      <c r="A189" s="78" t="n">
        <v>105300955</v>
      </c>
      <c r="B189" s="13" t="s">
        <v>6414</v>
      </c>
      <c r="C189" s="14" t="n">
        <v>23121</v>
      </c>
    </row>
    <row r="190" customFormat="false" ht="29.85" hidden="false" customHeight="false" outlineLevel="0" collapsed="false">
      <c r="A190" s="7" t="n">
        <v>105300958</v>
      </c>
      <c r="B190" s="9" t="s">
        <v>201</v>
      </c>
      <c r="C190" s="10" t="n">
        <v>28717</v>
      </c>
    </row>
    <row r="191" customFormat="false" ht="29.85" hidden="false" customHeight="false" outlineLevel="0" collapsed="false">
      <c r="A191" s="7" t="n">
        <v>105300958</v>
      </c>
      <c r="B191" s="9" t="s">
        <v>202</v>
      </c>
      <c r="C191" s="10" t="n">
        <v>28717</v>
      </c>
    </row>
    <row r="192" customFormat="false" ht="29.85" hidden="false" customHeight="false" outlineLevel="0" collapsed="false">
      <c r="A192" s="78" t="n">
        <v>105300960</v>
      </c>
      <c r="B192" s="13" t="s">
        <v>4535</v>
      </c>
      <c r="C192" s="14" t="n">
        <v>19267.5</v>
      </c>
    </row>
    <row r="193" customFormat="false" ht="29.85" hidden="false" customHeight="false" outlineLevel="0" collapsed="false">
      <c r="A193" s="78" t="n">
        <v>105300964</v>
      </c>
      <c r="B193" s="13" t="s">
        <v>3770</v>
      </c>
      <c r="C193" s="14" t="n">
        <v>18774</v>
      </c>
    </row>
    <row r="194" s="23" customFormat="true" ht="15.65" hidden="false" customHeight="false" outlineLevel="0" collapsed="false">
      <c r="A194" s="78" t="n">
        <v>105300969</v>
      </c>
      <c r="B194" s="13" t="s">
        <v>3319</v>
      </c>
      <c r="C194" s="14" t="n">
        <v>11560.5</v>
      </c>
      <c r="D194" s="0"/>
      <c r="E194" s="0"/>
      <c r="F194" s="0"/>
      <c r="G194" s="0"/>
      <c r="H194" s="0"/>
      <c r="I194" s="0"/>
      <c r="J194" s="0"/>
      <c r="K194" s="0"/>
      <c r="L194" s="0"/>
      <c r="M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customFormat="false" ht="29.85" hidden="false" customHeight="false" outlineLevel="0" collapsed="false">
      <c r="A195" s="78" t="n">
        <v>105300970</v>
      </c>
      <c r="B195" s="13" t="s">
        <v>5623</v>
      </c>
      <c r="C195" s="14" t="n">
        <v>7707</v>
      </c>
      <c r="D195" s="24"/>
      <c r="E195" s="24"/>
      <c r="F195" s="24"/>
      <c r="G195" s="24"/>
      <c r="H195" s="24"/>
      <c r="I195" s="24"/>
      <c r="J195" s="24"/>
      <c r="K195" s="24"/>
      <c r="L195" s="24"/>
      <c r="M195" s="24"/>
    </row>
    <row r="196" customFormat="false" ht="15.65" hidden="false" customHeight="false" outlineLevel="0" collapsed="false">
      <c r="A196" s="101" t="n">
        <v>105300972</v>
      </c>
      <c r="B196" s="13" t="s">
        <v>4410</v>
      </c>
      <c r="C196" s="14" t="n">
        <v>22973.6</v>
      </c>
    </row>
    <row r="197" s="23" customFormat="true" ht="29.85" hidden="false" customHeight="false" outlineLevel="0" collapsed="false">
      <c r="A197" s="78" t="n">
        <v>105300974</v>
      </c>
      <c r="B197" s="13" t="s">
        <v>1799</v>
      </c>
      <c r="C197" s="14" t="n">
        <v>11560.5</v>
      </c>
      <c r="D197" s="0"/>
      <c r="E197" s="0"/>
      <c r="F197" s="0"/>
      <c r="G197" s="0"/>
      <c r="H197" s="0"/>
      <c r="I197" s="0"/>
      <c r="J197" s="0"/>
      <c r="K197" s="0"/>
      <c r="L197" s="0"/>
      <c r="M197" s="0"/>
      <c r="ALZ197" s="0"/>
      <c r="AMA197" s="0"/>
      <c r="AMB197" s="0"/>
      <c r="AMC197" s="0"/>
      <c r="AMD197" s="0"/>
      <c r="AME197" s="0"/>
      <c r="AMF197" s="0"/>
      <c r="AMG197" s="0"/>
      <c r="AMH197" s="0"/>
      <c r="AMI197" s="0"/>
      <c r="AMJ197" s="0"/>
    </row>
    <row r="198" customFormat="false" ht="29.85" hidden="false" customHeight="false" outlineLevel="0" collapsed="false">
      <c r="A198" s="78" t="n">
        <v>105300977</v>
      </c>
      <c r="B198" s="13" t="s">
        <v>5379</v>
      </c>
      <c r="C198" s="14" t="n">
        <v>9387</v>
      </c>
    </row>
    <row r="199" customFormat="false" ht="29.85" hidden="false" customHeight="false" outlineLevel="0" collapsed="false">
      <c r="A199" s="78" t="n">
        <v>105300982</v>
      </c>
      <c r="B199" s="13" t="s">
        <v>6417</v>
      </c>
      <c r="C199" s="14" t="n">
        <v>17230.2</v>
      </c>
    </row>
    <row r="200" s="23" customFormat="true" ht="29.85" hidden="false" customHeight="false" outlineLevel="0" collapsed="false">
      <c r="A200" s="78" t="n">
        <v>105300992</v>
      </c>
      <c r="B200" s="13" t="s">
        <v>3669</v>
      </c>
      <c r="C200" s="14" t="n">
        <v>11560.5</v>
      </c>
      <c r="D200" s="0"/>
      <c r="E200" s="0"/>
      <c r="F200" s="0"/>
      <c r="G200" s="0"/>
      <c r="H200" s="0"/>
      <c r="I200" s="0"/>
      <c r="J200" s="0"/>
      <c r="K200" s="0"/>
      <c r="L200" s="0"/>
      <c r="M200" s="0"/>
      <c r="ALZ200" s="0"/>
      <c r="AMA200" s="0"/>
      <c r="AMB200" s="0"/>
      <c r="AMC200" s="0"/>
      <c r="AMD200" s="0"/>
      <c r="AME200" s="0"/>
      <c r="AMF200" s="0"/>
      <c r="AMG200" s="0"/>
      <c r="AMH200" s="0"/>
      <c r="AMI200" s="0"/>
      <c r="AMJ200" s="0"/>
    </row>
    <row r="201" s="12" customFormat="true" ht="29.85" hidden="false" customHeight="false" outlineLevel="0" collapsed="false">
      <c r="A201" s="78" t="n">
        <v>105300995</v>
      </c>
      <c r="B201" s="13" t="s">
        <v>3607</v>
      </c>
      <c r="C201" s="14" t="n">
        <v>17230.2</v>
      </c>
      <c r="AMB201" s="0"/>
      <c r="AMC201" s="0"/>
      <c r="AMD201" s="0"/>
      <c r="AME201" s="0"/>
      <c r="AMF201" s="0"/>
      <c r="AMG201" s="0"/>
      <c r="AMH201" s="0"/>
      <c r="AMI201" s="0"/>
      <c r="AMJ201" s="0"/>
    </row>
    <row r="202" customFormat="false" ht="29.85" hidden="false" customHeight="false" outlineLevel="0" collapsed="false">
      <c r="A202" s="101" t="n">
        <v>105300997</v>
      </c>
      <c r="B202" s="13" t="s">
        <v>4187</v>
      </c>
      <c r="C202" s="14" t="n">
        <v>3853.5</v>
      </c>
    </row>
    <row r="203" s="23" customFormat="true" ht="15.65" hidden="false" customHeight="false" outlineLevel="0" collapsed="false">
      <c r="A203" s="78" t="n">
        <v>105301002</v>
      </c>
      <c r="B203" s="13" t="s">
        <v>4023</v>
      </c>
      <c r="C203" s="14" t="n">
        <v>7707</v>
      </c>
      <c r="D203" s="0"/>
      <c r="E203" s="0"/>
      <c r="F203" s="0"/>
      <c r="G203" s="0"/>
      <c r="H203" s="0"/>
      <c r="I203" s="0"/>
      <c r="J203" s="0"/>
      <c r="K203" s="0"/>
      <c r="L203" s="0"/>
      <c r="M203" s="0"/>
      <c r="ALZ203" s="0"/>
      <c r="AMA203" s="0"/>
      <c r="AMB203" s="0"/>
      <c r="AMC203" s="0"/>
      <c r="AMD203" s="0"/>
      <c r="AME203" s="0"/>
      <c r="AMF203" s="0"/>
      <c r="AMG203" s="0"/>
      <c r="AMH203" s="0"/>
      <c r="AMI203" s="0"/>
      <c r="AMJ203" s="0"/>
    </row>
    <row r="204" customFormat="false" ht="29.85" hidden="false" customHeight="false" outlineLevel="0" collapsed="false">
      <c r="A204" s="78" t="n">
        <v>105301009</v>
      </c>
      <c r="B204" s="13" t="s">
        <v>4749</v>
      </c>
      <c r="C204" s="14" t="n">
        <v>17230.2</v>
      </c>
    </row>
    <row r="205" s="23" customFormat="true" ht="29.85" hidden="false" customHeight="false" outlineLevel="0" collapsed="false">
      <c r="A205" s="78" t="n">
        <v>105301012</v>
      </c>
      <c r="B205" s="13" t="s">
        <v>4699</v>
      </c>
      <c r="C205" s="14" t="n">
        <v>3853.5</v>
      </c>
      <c r="D205" s="0"/>
      <c r="E205" s="0"/>
      <c r="F205" s="0"/>
      <c r="G205" s="0"/>
      <c r="H205" s="0"/>
      <c r="I205" s="0"/>
      <c r="J205" s="0"/>
      <c r="K205" s="0"/>
      <c r="L205" s="0"/>
      <c r="M205" s="0"/>
      <c r="ALZ205" s="0"/>
      <c r="AMA205" s="0"/>
      <c r="AMB205" s="0"/>
      <c r="AMC205" s="0"/>
      <c r="AMD205" s="0"/>
      <c r="AME205" s="0"/>
      <c r="AMF205" s="0"/>
      <c r="AMG205" s="0"/>
      <c r="AMH205" s="0"/>
      <c r="AMI205" s="0"/>
      <c r="AMJ205" s="0"/>
    </row>
    <row r="206" customFormat="false" ht="29.85" hidden="false" customHeight="false" outlineLevel="0" collapsed="false">
      <c r="A206" s="7" t="n">
        <v>105301020</v>
      </c>
      <c r="B206" s="9" t="s">
        <v>2319</v>
      </c>
      <c r="C206" s="10" t="n">
        <v>15414</v>
      </c>
    </row>
    <row r="207" customFormat="false" ht="29.85" hidden="false" customHeight="false" outlineLevel="0" collapsed="false">
      <c r="A207" s="7" t="n">
        <v>105301020</v>
      </c>
      <c r="B207" s="9" t="s">
        <v>2320</v>
      </c>
      <c r="C207" s="10" t="n">
        <v>7707</v>
      </c>
    </row>
    <row r="208" s="23" customFormat="true" ht="29.85" hidden="false" customHeight="false" outlineLevel="0" collapsed="false">
      <c r="A208" s="101" t="n">
        <v>105301021</v>
      </c>
      <c r="B208" s="13" t="s">
        <v>3164</v>
      </c>
      <c r="C208" s="14" t="n">
        <v>17230.2</v>
      </c>
      <c r="D208" s="0"/>
      <c r="E208" s="0"/>
      <c r="F208" s="0"/>
      <c r="G208" s="0"/>
      <c r="H208" s="0"/>
      <c r="I208" s="0"/>
      <c r="J208" s="0"/>
      <c r="K208" s="0"/>
      <c r="L208" s="0"/>
      <c r="M208" s="0"/>
      <c r="ALZ208" s="0"/>
      <c r="AMA208" s="0"/>
      <c r="AMB208" s="0"/>
      <c r="AMC208" s="0"/>
      <c r="AMD208" s="0"/>
      <c r="AME208" s="0"/>
      <c r="AMF208" s="0"/>
      <c r="AMG208" s="0"/>
      <c r="AMH208" s="0"/>
      <c r="AMI208" s="0"/>
      <c r="AMJ208" s="0"/>
    </row>
    <row r="209" s="32" customFormat="true" ht="29.85" hidden="false" customHeight="false" outlineLevel="0" collapsed="false">
      <c r="A209" s="78" t="n">
        <v>105301035</v>
      </c>
      <c r="B209" s="13" t="s">
        <v>811</v>
      </c>
      <c r="C209" s="14" t="n">
        <v>11560.5</v>
      </c>
      <c r="ALZ209" s="0"/>
      <c r="AMA209" s="0"/>
      <c r="AMB209" s="0"/>
      <c r="AMC209" s="0"/>
      <c r="AMD209" s="0"/>
      <c r="AME209" s="0"/>
      <c r="AMF209" s="0"/>
      <c r="AMG209" s="0"/>
      <c r="AMH209" s="0"/>
      <c r="AMI209" s="0"/>
      <c r="AMJ209" s="0"/>
    </row>
    <row r="210" customFormat="false" ht="29.85" hidden="false" customHeight="false" outlineLevel="0" collapsed="false">
      <c r="A210" s="101" t="n">
        <v>105301040</v>
      </c>
      <c r="B210" s="13" t="s">
        <v>6188</v>
      </c>
      <c r="C210" s="14" t="n">
        <v>23121</v>
      </c>
    </row>
    <row r="211" s="23" customFormat="true" ht="29.85" hidden="false" customHeight="false" outlineLevel="0" collapsed="false">
      <c r="A211" s="78" t="n">
        <v>105301043</v>
      </c>
      <c r="B211" s="13" t="s">
        <v>5913</v>
      </c>
      <c r="C211" s="14" t="n">
        <v>9387</v>
      </c>
      <c r="D211" s="0"/>
      <c r="E211" s="0"/>
      <c r="F211" s="0"/>
      <c r="G211" s="0"/>
      <c r="H211" s="0"/>
      <c r="I211" s="0"/>
      <c r="J211" s="0"/>
      <c r="K211" s="0"/>
      <c r="L211" s="0"/>
      <c r="M211" s="0"/>
      <c r="ALZ211" s="0"/>
      <c r="AMA211" s="0"/>
      <c r="AMB211" s="0"/>
      <c r="AMC211" s="0"/>
      <c r="AMD211" s="0"/>
      <c r="AME211" s="0"/>
      <c r="AMF211" s="0"/>
      <c r="AMG211" s="0"/>
      <c r="AMH211" s="0"/>
      <c r="AMI211" s="0"/>
      <c r="AMJ211" s="0"/>
    </row>
    <row r="212" customFormat="false" ht="15.65" hidden="false" customHeight="false" outlineLevel="0" collapsed="false">
      <c r="A212" s="78" t="n">
        <v>105301049</v>
      </c>
      <c r="B212" s="13" t="s">
        <v>6112</v>
      </c>
      <c r="C212" s="14" t="n">
        <v>9387</v>
      </c>
    </row>
    <row r="213" customFormat="false" ht="29.85" hidden="false" customHeight="false" outlineLevel="0" collapsed="false">
      <c r="A213" s="78" t="n">
        <v>105301051</v>
      </c>
      <c r="B213" s="13" t="s">
        <v>4974</v>
      </c>
      <c r="C213" s="14" t="n">
        <v>23121</v>
      </c>
    </row>
    <row r="214" s="34" customFormat="true" ht="29.85" hidden="false" customHeight="false" outlineLevel="0" collapsed="false">
      <c r="A214" s="78" t="n">
        <v>105301054</v>
      </c>
      <c r="B214" s="13" t="s">
        <v>2614</v>
      </c>
      <c r="C214" s="14" t="n">
        <v>11560.5</v>
      </c>
      <c r="D214" s="0"/>
      <c r="E214" s="0"/>
      <c r="F214" s="0"/>
      <c r="G214" s="0"/>
      <c r="H214" s="0"/>
      <c r="I214" s="0"/>
      <c r="J214" s="0"/>
      <c r="K214" s="0"/>
      <c r="L214" s="0"/>
      <c r="M214" s="0"/>
      <c r="ALZ214" s="0"/>
      <c r="AMA214" s="0"/>
      <c r="AMB214" s="0"/>
      <c r="AMC214" s="0"/>
      <c r="AMD214" s="0"/>
      <c r="AME214" s="0"/>
      <c r="AMF214" s="0"/>
      <c r="AMG214" s="0"/>
      <c r="AMH214" s="0"/>
      <c r="AMI214" s="0"/>
      <c r="AMJ214" s="0"/>
    </row>
    <row r="215" s="12" customFormat="true" ht="29.85" hidden="false" customHeight="false" outlineLevel="0" collapsed="false">
      <c r="A215" s="78" t="n">
        <v>105301055</v>
      </c>
      <c r="B215" s="13" t="s">
        <v>3471</v>
      </c>
      <c r="C215" s="14" t="n">
        <v>3853.5</v>
      </c>
      <c r="AMB215" s="0"/>
      <c r="AMC215" s="0"/>
      <c r="AMD215" s="0"/>
      <c r="AME215" s="0"/>
      <c r="AMF215" s="0"/>
      <c r="AMG215" s="0"/>
      <c r="AMH215" s="0"/>
      <c r="AMI215" s="0"/>
      <c r="AMJ215" s="0"/>
    </row>
    <row r="216" s="12" customFormat="true" ht="15.65" hidden="false" customHeight="false" outlineLevel="0" collapsed="false">
      <c r="A216" s="78" t="n">
        <v>105301063</v>
      </c>
      <c r="B216" s="13" t="s">
        <v>163</v>
      </c>
      <c r="C216" s="14" t="n">
        <v>9387</v>
      </c>
      <c r="AMB216" s="0"/>
      <c r="AMC216" s="0"/>
      <c r="AMD216" s="0"/>
      <c r="AME216" s="0"/>
      <c r="AMF216" s="0"/>
      <c r="AMG216" s="0"/>
      <c r="AMH216" s="0"/>
      <c r="AMI216" s="0"/>
      <c r="AMJ216" s="0"/>
    </row>
    <row r="217" customFormat="false" ht="29.85" hidden="false" customHeight="false" outlineLevel="0" collapsed="false">
      <c r="A217" s="101" t="n">
        <v>105301068</v>
      </c>
      <c r="B217" s="13" t="s">
        <v>4550</v>
      </c>
      <c r="C217" s="14" t="n">
        <v>3853.5</v>
      </c>
    </row>
    <row r="218" s="23" customFormat="true" ht="29.85" hidden="false" customHeight="false" outlineLevel="0" collapsed="false">
      <c r="A218" s="78" t="n">
        <v>105301078</v>
      </c>
      <c r="B218" s="13" t="s">
        <v>4645</v>
      </c>
      <c r="C218" s="14" t="n">
        <v>7707</v>
      </c>
      <c r="D218" s="0"/>
      <c r="E218" s="0"/>
      <c r="F218" s="0"/>
      <c r="G218" s="0"/>
      <c r="H218" s="0"/>
      <c r="I218" s="0"/>
      <c r="J218" s="0"/>
      <c r="K218" s="0"/>
      <c r="L218" s="0"/>
      <c r="M218" s="0"/>
      <c r="ALZ218" s="0"/>
      <c r="AMA218" s="0"/>
      <c r="AMB218" s="0"/>
      <c r="AMC218" s="0"/>
      <c r="AMD218" s="0"/>
      <c r="AME218" s="0"/>
      <c r="AMF218" s="0"/>
      <c r="AMG218" s="0"/>
      <c r="AMH218" s="0"/>
      <c r="AMI218" s="0"/>
      <c r="AMJ218" s="0"/>
    </row>
    <row r="219" customFormat="false" ht="29.85" hidden="false" customHeight="false" outlineLevel="0" collapsed="false">
      <c r="A219" s="78" t="n">
        <v>105301081</v>
      </c>
      <c r="B219" s="13" t="s">
        <v>961</v>
      </c>
      <c r="C219" s="14" t="n">
        <v>3853.5</v>
      </c>
    </row>
    <row r="220" s="23" customFormat="true" ht="29.85" hidden="false" customHeight="false" outlineLevel="0" collapsed="false">
      <c r="A220" s="101" t="n">
        <v>105301089</v>
      </c>
      <c r="B220" s="13" t="s">
        <v>6821</v>
      </c>
      <c r="C220" s="14" t="n">
        <v>7707</v>
      </c>
      <c r="D220" s="0"/>
      <c r="E220" s="0"/>
      <c r="F220" s="0"/>
      <c r="G220" s="0"/>
      <c r="H220" s="0"/>
      <c r="I220" s="0"/>
      <c r="J220" s="0"/>
      <c r="K220" s="0"/>
      <c r="L220" s="0"/>
      <c r="M220" s="0"/>
      <c r="ALZ220" s="0"/>
      <c r="AMA220" s="0"/>
      <c r="AMB220" s="0"/>
      <c r="AMC220" s="0"/>
      <c r="AMD220" s="0"/>
      <c r="AME220" s="0"/>
      <c r="AMF220" s="0"/>
      <c r="AMG220" s="0"/>
      <c r="AMH220" s="0"/>
      <c r="AMI220" s="0"/>
      <c r="AMJ220" s="0"/>
    </row>
    <row r="221" customFormat="false" ht="29.85" hidden="false" customHeight="false" outlineLevel="0" collapsed="false">
      <c r="A221" s="78" t="n">
        <v>105301090</v>
      </c>
      <c r="B221" s="13" t="s">
        <v>4702</v>
      </c>
      <c r="C221" s="14" t="n">
        <v>3853.5</v>
      </c>
    </row>
    <row r="222" customFormat="false" ht="29.85" hidden="false" customHeight="false" outlineLevel="0" collapsed="false">
      <c r="A222" s="78" t="n">
        <v>105301098</v>
      </c>
      <c r="B222" s="13" t="s">
        <v>4348</v>
      </c>
      <c r="C222" s="14" t="n">
        <v>3853.5</v>
      </c>
    </row>
    <row r="223" customFormat="false" ht="15.65" hidden="false" customHeight="false" outlineLevel="0" collapsed="false">
      <c r="A223" s="78" t="n">
        <v>105301110</v>
      </c>
      <c r="B223" s="13" t="s">
        <v>6555</v>
      </c>
      <c r="C223" s="14" t="n">
        <v>17230.2</v>
      </c>
    </row>
    <row r="224" s="23" customFormat="true" ht="29.85" hidden="false" customHeight="false" outlineLevel="0" collapsed="false">
      <c r="A224" s="7" t="n">
        <v>105301155</v>
      </c>
      <c r="B224" s="9" t="s">
        <v>2018</v>
      </c>
      <c r="C224" s="10" t="n">
        <v>19267.5</v>
      </c>
      <c r="D224" s="0"/>
      <c r="E224" s="0"/>
      <c r="F224" s="0"/>
      <c r="G224" s="0"/>
      <c r="H224" s="0"/>
      <c r="I224" s="0"/>
      <c r="J224" s="0"/>
      <c r="K224" s="0"/>
      <c r="L224" s="0"/>
      <c r="M224" s="0"/>
      <c r="ALZ224" s="0"/>
      <c r="AMA224" s="0"/>
      <c r="AMB224" s="0"/>
      <c r="AMC224" s="0"/>
      <c r="AMD224" s="0"/>
      <c r="AME224" s="0"/>
      <c r="AMF224" s="0"/>
      <c r="AMG224" s="0"/>
      <c r="AMH224" s="0"/>
      <c r="AMI224" s="0"/>
      <c r="AMJ224" s="0"/>
    </row>
    <row r="225" customFormat="false" ht="29.85" hidden="false" customHeight="false" outlineLevel="0" collapsed="false">
      <c r="A225" s="7" t="n">
        <v>105301155</v>
      </c>
      <c r="B225" s="20" t="s">
        <v>2019</v>
      </c>
      <c r="C225" s="21" t="n">
        <v>19267.5</v>
      </c>
    </row>
    <row r="226" customFormat="false" ht="29.85" hidden="false" customHeight="false" outlineLevel="0" collapsed="false">
      <c r="A226" s="78" t="n">
        <v>105301169</v>
      </c>
      <c r="B226" s="13" t="s">
        <v>1828</v>
      </c>
      <c r="C226" s="14" t="n">
        <v>7707</v>
      </c>
    </row>
    <row r="227" customFormat="false" ht="29.85" hidden="false" customHeight="false" outlineLevel="0" collapsed="false">
      <c r="A227" s="7" t="n">
        <v>105301170</v>
      </c>
      <c r="B227" s="9" t="s">
        <v>828</v>
      </c>
      <c r="C227" s="10" t="n">
        <v>15414</v>
      </c>
    </row>
    <row r="228" customFormat="false" ht="15.65" hidden="false" customHeight="false" outlineLevel="0" collapsed="false">
      <c r="A228" s="7" t="n">
        <v>105301170</v>
      </c>
      <c r="B228" s="9" t="s">
        <v>829</v>
      </c>
      <c r="C228" s="10" t="n">
        <v>15414</v>
      </c>
    </row>
    <row r="229" s="12" customFormat="true" ht="29.85" hidden="false" customHeight="false" outlineLevel="0" collapsed="false">
      <c r="A229" s="78" t="n">
        <v>105301192</v>
      </c>
      <c r="B229" s="13" t="s">
        <v>5711</v>
      </c>
      <c r="C229" s="14" t="n">
        <v>14080.5</v>
      </c>
      <c r="AMB229" s="0"/>
      <c r="AMC229" s="0"/>
      <c r="AMD229" s="0"/>
      <c r="AME229" s="0"/>
      <c r="AMF229" s="0"/>
      <c r="AMG229" s="0"/>
      <c r="AMH229" s="0"/>
      <c r="AMI229" s="0"/>
      <c r="AMJ229" s="0"/>
    </row>
    <row r="230" s="12" customFormat="true" ht="29.85" hidden="false" customHeight="false" outlineLevel="0" collapsed="false">
      <c r="A230" s="78" t="n">
        <v>105301193</v>
      </c>
      <c r="B230" s="13" t="s">
        <v>1068</v>
      </c>
      <c r="C230" s="14" t="n">
        <v>9387</v>
      </c>
      <c r="AMB230" s="0"/>
      <c r="AMC230" s="0"/>
      <c r="AMD230" s="0"/>
      <c r="AME230" s="0"/>
      <c r="AMF230" s="0"/>
      <c r="AMG230" s="0"/>
      <c r="AMH230" s="0"/>
      <c r="AMI230" s="0"/>
      <c r="AMJ230" s="0"/>
    </row>
    <row r="231" s="12" customFormat="true" ht="29.85" hidden="false" customHeight="false" outlineLevel="0" collapsed="false">
      <c r="A231" s="78" t="n">
        <v>105301212</v>
      </c>
      <c r="B231" s="13" t="s">
        <v>3486</v>
      </c>
      <c r="C231" s="14" t="n">
        <v>9387</v>
      </c>
      <c r="AMB231" s="0"/>
      <c r="AMC231" s="0"/>
      <c r="AMD231" s="0"/>
      <c r="AME231" s="0"/>
      <c r="AMF231" s="0"/>
      <c r="AMG231" s="0"/>
      <c r="AMH231" s="0"/>
      <c r="AMI231" s="0"/>
      <c r="AMJ231" s="0"/>
    </row>
    <row r="232" customFormat="false" ht="29.85" hidden="false" customHeight="false" outlineLevel="0" collapsed="false">
      <c r="A232" s="101" t="n">
        <v>105301214</v>
      </c>
      <c r="B232" s="13" t="s">
        <v>970</v>
      </c>
      <c r="C232" s="14" t="n">
        <v>7707</v>
      </c>
    </row>
    <row r="233" customFormat="false" ht="29.85" hidden="false" customHeight="false" outlineLevel="0" collapsed="false">
      <c r="A233" s="78" t="n">
        <v>105301218</v>
      </c>
      <c r="B233" s="13" t="s">
        <v>2813</v>
      </c>
      <c r="C233" s="14" t="n">
        <v>7707</v>
      </c>
    </row>
    <row r="234" customFormat="false" ht="29.85" hidden="false" customHeight="false" outlineLevel="0" collapsed="false">
      <c r="A234" s="78" t="n">
        <v>105301222</v>
      </c>
      <c r="B234" s="13" t="s">
        <v>5211</v>
      </c>
      <c r="C234" s="14" t="n">
        <v>3853.5</v>
      </c>
    </row>
    <row r="235" customFormat="false" ht="29.85" hidden="false" customHeight="false" outlineLevel="0" collapsed="false">
      <c r="A235" s="78" t="n">
        <v>105301224</v>
      </c>
      <c r="B235" s="13" t="s">
        <v>2684</v>
      </c>
      <c r="C235" s="14" t="n">
        <v>11560.5</v>
      </c>
    </row>
    <row r="236" customFormat="false" ht="29.85" hidden="false" customHeight="false" outlineLevel="0" collapsed="false">
      <c r="A236" s="78" t="n">
        <v>105301225</v>
      </c>
      <c r="B236" s="13" t="s">
        <v>3737</v>
      </c>
      <c r="C236" s="14" t="n">
        <v>3853.5</v>
      </c>
    </row>
    <row r="237" customFormat="false" ht="29.85" hidden="false" customHeight="false" outlineLevel="0" collapsed="false">
      <c r="A237" s="78" t="n">
        <v>105301226</v>
      </c>
      <c r="B237" s="13" t="s">
        <v>4696</v>
      </c>
      <c r="C237" s="14" t="n">
        <v>7707</v>
      </c>
    </row>
    <row r="238" customFormat="false" ht="29.85" hidden="false" customHeight="false" outlineLevel="0" collapsed="false">
      <c r="A238" s="78" t="n">
        <v>105301236</v>
      </c>
      <c r="B238" s="13" t="s">
        <v>6058</v>
      </c>
      <c r="C238" s="14" t="n">
        <v>7707</v>
      </c>
    </row>
    <row r="239" s="23" customFormat="true" ht="29.85" hidden="false" customHeight="false" outlineLevel="0" collapsed="false">
      <c r="A239" s="78" t="n">
        <v>105301239</v>
      </c>
      <c r="B239" s="13" t="s">
        <v>5874</v>
      </c>
      <c r="C239" s="14" t="n">
        <v>11560.5</v>
      </c>
      <c r="D239" s="0"/>
      <c r="E239" s="0"/>
      <c r="F239" s="0"/>
      <c r="G239" s="0"/>
      <c r="H239" s="0"/>
      <c r="I239" s="0"/>
      <c r="J239" s="0"/>
      <c r="K239" s="0"/>
      <c r="L239" s="0"/>
      <c r="M239" s="0"/>
      <c r="ALZ239" s="0"/>
      <c r="AMA239" s="0"/>
      <c r="AMB239" s="0"/>
      <c r="AMC239" s="0"/>
      <c r="AMD239" s="0"/>
      <c r="AME239" s="0"/>
      <c r="AMF239" s="0"/>
      <c r="AMG239" s="0"/>
      <c r="AMH239" s="0"/>
      <c r="AMI239" s="0"/>
      <c r="AMJ239" s="0"/>
    </row>
    <row r="240" s="23" customFormat="true" ht="29.85" hidden="false" customHeight="false" outlineLevel="0" collapsed="false">
      <c r="A240" s="78" t="n">
        <v>105301246</v>
      </c>
      <c r="B240" s="13" t="s">
        <v>1346</v>
      </c>
      <c r="C240" s="14" t="n">
        <v>3853.5</v>
      </c>
      <c r="D240" s="0"/>
      <c r="E240" s="0"/>
      <c r="F240" s="0"/>
      <c r="G240" s="0"/>
      <c r="H240" s="0"/>
      <c r="I240" s="0"/>
      <c r="J240" s="0"/>
      <c r="K240" s="0"/>
      <c r="L240" s="0"/>
      <c r="M240" s="0"/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customFormat="false" ht="29.85" hidden="false" customHeight="false" outlineLevel="0" collapsed="false">
      <c r="A241" s="78" t="n">
        <v>105301251</v>
      </c>
      <c r="B241" s="13" t="s">
        <v>1343</v>
      </c>
      <c r="C241" s="14" t="n">
        <v>3853.5</v>
      </c>
    </row>
    <row r="242" s="23" customFormat="true" ht="29.85" hidden="false" customHeight="false" outlineLevel="0" collapsed="false">
      <c r="A242" s="78" t="n">
        <v>105301258</v>
      </c>
      <c r="B242" s="13" t="s">
        <v>2439</v>
      </c>
      <c r="C242" s="14" t="n">
        <v>14080.5</v>
      </c>
      <c r="D242" s="0"/>
      <c r="E242" s="0"/>
      <c r="F242" s="0"/>
      <c r="G242" s="0"/>
      <c r="H242" s="0"/>
      <c r="I242" s="0"/>
      <c r="J242" s="0"/>
      <c r="K242" s="0"/>
      <c r="L242" s="0"/>
      <c r="M242" s="0"/>
      <c r="ALZ242" s="0"/>
      <c r="AMA242" s="0"/>
      <c r="AMB242" s="0"/>
      <c r="AMC242" s="0"/>
      <c r="AMD242" s="0"/>
      <c r="AME242" s="0"/>
      <c r="AMF242" s="0"/>
      <c r="AMG242" s="0"/>
      <c r="AMH242" s="0"/>
      <c r="AMI242" s="0"/>
      <c r="AMJ242" s="0"/>
    </row>
    <row r="243" customFormat="false" ht="15.65" hidden="false" customHeight="false" outlineLevel="0" collapsed="false">
      <c r="A243" s="78" t="n">
        <v>105301275</v>
      </c>
      <c r="B243" s="13" t="s">
        <v>6466</v>
      </c>
      <c r="C243" s="14" t="n">
        <v>7707</v>
      </c>
      <c r="D243" s="24"/>
      <c r="E243" s="24"/>
      <c r="F243" s="24"/>
      <c r="G243" s="24"/>
      <c r="H243" s="24"/>
      <c r="I243" s="24"/>
      <c r="J243" s="24"/>
      <c r="K243" s="24"/>
      <c r="L243" s="24"/>
      <c r="M243" s="24"/>
    </row>
    <row r="244" s="23" customFormat="true" ht="29.85" hidden="false" customHeight="false" outlineLevel="0" collapsed="false">
      <c r="A244" s="78" t="n">
        <v>105301280</v>
      </c>
      <c r="B244" s="13" t="s">
        <v>4832</v>
      </c>
      <c r="C244" s="14" t="n">
        <v>11560.5</v>
      </c>
      <c r="D244" s="0"/>
      <c r="E244" s="0"/>
      <c r="F244" s="0"/>
      <c r="G244" s="0"/>
      <c r="H244" s="0"/>
      <c r="I244" s="0"/>
      <c r="J244" s="0"/>
      <c r="K244" s="0"/>
      <c r="L244" s="0"/>
      <c r="M244" s="0"/>
      <c r="ALZ244" s="0"/>
      <c r="AMA244" s="0"/>
      <c r="AMB244" s="0"/>
      <c r="AMC244" s="0"/>
      <c r="AMD244" s="0"/>
      <c r="AME244" s="0"/>
      <c r="AMF244" s="0"/>
      <c r="AMG244" s="0"/>
      <c r="AMH244" s="0"/>
      <c r="AMI244" s="0"/>
      <c r="AMJ244" s="0"/>
    </row>
    <row r="245" s="39" customFormat="true" ht="29.85" hidden="false" customHeight="false" outlineLevel="0" collapsed="false">
      <c r="A245" s="78" t="n">
        <v>105301285</v>
      </c>
      <c r="B245" s="13" t="s">
        <v>4820</v>
      </c>
      <c r="C245" s="14" t="n">
        <v>7707</v>
      </c>
      <c r="D245" s="39" t="s">
        <v>690</v>
      </c>
      <c r="AMB245" s="0"/>
      <c r="AMC245" s="0"/>
      <c r="AMD245" s="0"/>
      <c r="AME245" s="0"/>
      <c r="AMF245" s="0"/>
      <c r="AMG245" s="0"/>
      <c r="AMH245" s="0"/>
      <c r="AMI245" s="0"/>
      <c r="AMJ245" s="0"/>
    </row>
    <row r="246" s="23" customFormat="true" ht="29.85" hidden="false" customHeight="false" outlineLevel="0" collapsed="false">
      <c r="A246" s="78" t="n">
        <v>105301288</v>
      </c>
      <c r="B246" s="13" t="s">
        <v>6354</v>
      </c>
      <c r="C246" s="14" t="n">
        <v>23121</v>
      </c>
      <c r="D246" s="0"/>
      <c r="E246" s="0"/>
      <c r="F246" s="0"/>
      <c r="G246" s="0"/>
      <c r="H246" s="0"/>
      <c r="I246" s="0"/>
      <c r="J246" s="0"/>
      <c r="K246" s="0"/>
      <c r="L246" s="0"/>
      <c r="M246" s="0"/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s="24" customFormat="true" ht="29.85" hidden="false" customHeight="false" outlineLevel="0" collapsed="false">
      <c r="A247" s="78" t="n">
        <v>105301299</v>
      </c>
      <c r="B247" s="13" t="s">
        <v>712</v>
      </c>
      <c r="C247" s="14" t="n">
        <v>7707</v>
      </c>
      <c r="ALZ247" s="0"/>
      <c r="AMA247" s="0"/>
      <c r="AMB247" s="0"/>
      <c r="AMC247" s="0"/>
      <c r="AMD247" s="0"/>
      <c r="AME247" s="0"/>
      <c r="AMF247" s="0"/>
      <c r="AMG247" s="0"/>
      <c r="AMH247" s="0"/>
      <c r="AMI247" s="0"/>
      <c r="AMJ247" s="0"/>
    </row>
    <row r="248" s="12" customFormat="true" ht="29.85" hidden="false" customHeight="false" outlineLevel="0" collapsed="false">
      <c r="A248" s="78" t="n">
        <v>105301307</v>
      </c>
      <c r="B248" s="13" t="s">
        <v>2015</v>
      </c>
      <c r="C248" s="14" t="n">
        <v>7707</v>
      </c>
      <c r="AMB248" s="0"/>
      <c r="AMC248" s="0"/>
      <c r="AMD248" s="0"/>
      <c r="AME248" s="0"/>
      <c r="AMF248" s="0"/>
      <c r="AMG248" s="0"/>
      <c r="AMH248" s="0"/>
      <c r="AMI248" s="0"/>
      <c r="AMJ248" s="0"/>
    </row>
    <row r="249" s="12" customFormat="true" ht="29.85" hidden="false" customHeight="false" outlineLevel="0" collapsed="false">
      <c r="A249" s="78" t="n">
        <v>105301310</v>
      </c>
      <c r="B249" s="13" t="s">
        <v>5907</v>
      </c>
      <c r="C249" s="14" t="n">
        <v>23121</v>
      </c>
      <c r="AMB249" s="0"/>
      <c r="AMC249" s="0"/>
      <c r="AMD249" s="0"/>
      <c r="AME249" s="0"/>
      <c r="AMF249" s="0"/>
      <c r="AMG249" s="0"/>
      <c r="AMH249" s="0"/>
      <c r="AMI249" s="0"/>
      <c r="AMJ249" s="0"/>
    </row>
    <row r="250" customFormat="false" ht="29.85" hidden="false" customHeight="false" outlineLevel="0" collapsed="false">
      <c r="A250" s="78" t="n">
        <v>105301318</v>
      </c>
      <c r="B250" s="13" t="s">
        <v>3646</v>
      </c>
      <c r="C250" s="14" t="n">
        <v>19267.5</v>
      </c>
    </row>
    <row r="251" customFormat="false" ht="15.65" hidden="false" customHeight="false" outlineLevel="0" collapsed="false">
      <c r="A251" s="101" t="n">
        <v>105301336</v>
      </c>
      <c r="B251" s="13" t="s">
        <v>2082</v>
      </c>
      <c r="C251" s="14" t="n">
        <v>3853.5</v>
      </c>
    </row>
    <row r="252" s="23" customFormat="true" ht="29.85" hidden="false" customHeight="false" outlineLevel="0" collapsed="false">
      <c r="A252" s="78" t="n">
        <v>105301343</v>
      </c>
      <c r="B252" s="13" t="s">
        <v>3950</v>
      </c>
      <c r="C252" s="14" t="n">
        <v>19267.5</v>
      </c>
      <c r="D252" s="0"/>
      <c r="E252" s="0"/>
      <c r="F252" s="0"/>
      <c r="G252" s="0"/>
      <c r="H252" s="0"/>
      <c r="I252" s="0"/>
      <c r="J252" s="0"/>
      <c r="K252" s="0"/>
      <c r="L252" s="0"/>
      <c r="M252" s="0"/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s="23" customFormat="true" ht="29.85" hidden="false" customHeight="false" outlineLevel="0" collapsed="false">
      <c r="A253" s="78" t="n">
        <v>105301371</v>
      </c>
      <c r="B253" s="13" t="s">
        <v>3381</v>
      </c>
      <c r="C253" s="14" t="n">
        <v>15414</v>
      </c>
      <c r="D253" s="0"/>
      <c r="E253" s="0"/>
      <c r="F253" s="0"/>
      <c r="G253" s="0"/>
      <c r="H253" s="0"/>
      <c r="I253" s="0"/>
      <c r="J253" s="0"/>
      <c r="K253" s="0"/>
      <c r="L253" s="0"/>
      <c r="M253" s="0"/>
      <c r="ALZ253" s="0"/>
      <c r="AMA253" s="0"/>
      <c r="AMB253" s="0"/>
      <c r="AMC253" s="0"/>
      <c r="AMD253" s="0"/>
      <c r="AME253" s="0"/>
      <c r="AMF253" s="0"/>
      <c r="AMG253" s="0"/>
      <c r="AMH253" s="0"/>
      <c r="AMI253" s="0"/>
      <c r="AMJ253" s="0"/>
    </row>
    <row r="254" s="23" customFormat="true" ht="15.65" hidden="false" customHeight="false" outlineLevel="0" collapsed="false">
      <c r="A254" s="78" t="n">
        <v>105301374</v>
      </c>
      <c r="B254" s="13" t="s">
        <v>6012</v>
      </c>
      <c r="C254" s="14" t="n">
        <v>11560.5</v>
      </c>
      <c r="D254" s="0"/>
      <c r="E254" s="0"/>
      <c r="F254" s="0"/>
      <c r="G254" s="0"/>
      <c r="H254" s="0"/>
      <c r="I254" s="0"/>
      <c r="J254" s="0"/>
      <c r="K254" s="0"/>
      <c r="L254" s="0"/>
      <c r="M254" s="0"/>
      <c r="ALZ254" s="0"/>
      <c r="AMA254" s="0"/>
      <c r="AMB254" s="0"/>
      <c r="AMC254" s="0"/>
      <c r="AMD254" s="0"/>
      <c r="AME254" s="0"/>
      <c r="AMF254" s="0"/>
      <c r="AMG254" s="0"/>
      <c r="AMH254" s="0"/>
      <c r="AMI254" s="0"/>
      <c r="AMJ254" s="0"/>
    </row>
    <row r="255" customFormat="false" ht="29.85" hidden="false" customHeight="false" outlineLevel="0" collapsed="false">
      <c r="A255" s="7" t="n">
        <v>105301387</v>
      </c>
      <c r="B255" s="9" t="s">
        <v>3449</v>
      </c>
      <c r="C255" s="10" t="n">
        <v>11560.5</v>
      </c>
    </row>
    <row r="256" customFormat="false" ht="29.85" hidden="false" customHeight="false" outlineLevel="0" collapsed="false">
      <c r="A256" s="7" t="n">
        <v>105301387</v>
      </c>
      <c r="B256" s="9" t="s">
        <v>3450</v>
      </c>
      <c r="C256" s="10" t="n">
        <v>11560.5</v>
      </c>
    </row>
    <row r="257" s="23" customFormat="true" ht="29.85" hidden="false" customHeight="false" outlineLevel="0" collapsed="false">
      <c r="A257" s="78" t="n">
        <v>105301399</v>
      </c>
      <c r="B257" s="13" t="s">
        <v>1240</v>
      </c>
      <c r="C257" s="14" t="n">
        <v>3853.5</v>
      </c>
      <c r="D257" s="0"/>
      <c r="E257" s="0"/>
      <c r="F257" s="0"/>
      <c r="G257" s="0"/>
      <c r="H257" s="0"/>
      <c r="I257" s="0"/>
      <c r="J257" s="0"/>
      <c r="K257" s="0"/>
      <c r="L257" s="0"/>
      <c r="M257" s="0"/>
      <c r="ALZ257" s="0"/>
      <c r="AMA257" s="0"/>
      <c r="AMB257" s="0"/>
      <c r="AMC257" s="0"/>
      <c r="AMD257" s="0"/>
      <c r="AME257" s="0"/>
      <c r="AMF257" s="0"/>
      <c r="AMG257" s="0"/>
      <c r="AMH257" s="0"/>
      <c r="AMI257" s="0"/>
      <c r="AMJ257" s="0"/>
    </row>
    <row r="258" customFormat="false" ht="29.85" hidden="false" customHeight="false" outlineLevel="0" collapsed="false">
      <c r="A258" s="78" t="n">
        <v>105301404</v>
      </c>
      <c r="B258" s="13" t="s">
        <v>3901</v>
      </c>
      <c r="C258" s="14" t="n">
        <v>19267.5</v>
      </c>
    </row>
    <row r="259" customFormat="false" ht="29.85" hidden="false" customHeight="false" outlineLevel="0" collapsed="false">
      <c r="A259" s="78" t="n">
        <v>105301421</v>
      </c>
      <c r="B259" s="13" t="s">
        <v>2031</v>
      </c>
      <c r="C259" s="14" t="n">
        <v>3853.5</v>
      </c>
    </row>
    <row r="260" s="23" customFormat="true" ht="29.85" hidden="false" customHeight="false" outlineLevel="0" collapsed="false">
      <c r="A260" s="78" t="n">
        <v>105301422</v>
      </c>
      <c r="B260" s="13" t="s">
        <v>6185</v>
      </c>
      <c r="C260" s="14" t="n">
        <v>3853.5</v>
      </c>
      <c r="D260" s="0"/>
      <c r="E260" s="0"/>
      <c r="F260" s="0"/>
      <c r="G260" s="0"/>
      <c r="H260" s="0"/>
      <c r="I260" s="0"/>
      <c r="J260" s="0"/>
      <c r="K260" s="0"/>
      <c r="L260" s="0"/>
      <c r="M260" s="0"/>
      <c r="ALZ260" s="0"/>
      <c r="AMA260" s="0"/>
      <c r="AMB260" s="0"/>
      <c r="AMC260" s="0"/>
      <c r="AMD260" s="0"/>
      <c r="AME260" s="0"/>
      <c r="AMF260" s="0"/>
      <c r="AMG260" s="0"/>
      <c r="AMH260" s="0"/>
      <c r="AMI260" s="0"/>
      <c r="AMJ260" s="0"/>
    </row>
    <row r="261" customFormat="false" ht="15.65" hidden="false" customHeight="false" outlineLevel="0" collapsed="false">
      <c r="A261" s="78" t="n">
        <v>105301424</v>
      </c>
      <c r="B261" s="13" t="s">
        <v>1905</v>
      </c>
      <c r="C261" s="14" t="n">
        <v>23121</v>
      </c>
    </row>
    <row r="262" customFormat="false" ht="29.85" hidden="false" customHeight="false" outlineLevel="0" collapsed="false">
      <c r="A262" s="78" t="n">
        <v>105301441</v>
      </c>
      <c r="B262" s="13" t="s">
        <v>5589</v>
      </c>
      <c r="C262" s="14" t="n">
        <v>11560.5</v>
      </c>
    </row>
    <row r="263" s="12" customFormat="true" ht="29.85" hidden="false" customHeight="false" outlineLevel="0" collapsed="false">
      <c r="A263" s="78" t="n">
        <v>105301443</v>
      </c>
      <c r="B263" s="13" t="s">
        <v>6276</v>
      </c>
      <c r="C263" s="14" t="n">
        <v>3853.5</v>
      </c>
      <c r="AMB263" s="0"/>
      <c r="AMC263" s="0"/>
      <c r="AMD263" s="0"/>
      <c r="AME263" s="0"/>
      <c r="AMF263" s="0"/>
      <c r="AMG263" s="0"/>
      <c r="AMH263" s="0"/>
      <c r="AMI263" s="0"/>
      <c r="AMJ263" s="0"/>
    </row>
    <row r="264" customFormat="false" ht="29.85" hidden="false" customHeight="false" outlineLevel="0" collapsed="false">
      <c r="A264" s="101" t="n">
        <v>105301457</v>
      </c>
      <c r="B264" s="13" t="s">
        <v>4413</v>
      </c>
      <c r="C264" s="14" t="n">
        <v>3853.5</v>
      </c>
    </row>
    <row r="265" customFormat="false" ht="29.85" hidden="false" customHeight="false" outlineLevel="0" collapsed="false">
      <c r="A265" s="78" t="n">
        <v>105301475</v>
      </c>
      <c r="B265" s="13" t="s">
        <v>6348</v>
      </c>
      <c r="C265" s="14" t="n">
        <v>11560.5</v>
      </c>
    </row>
    <row r="266" s="23" customFormat="true" ht="29.85" hidden="false" customHeight="false" outlineLevel="0" collapsed="false">
      <c r="A266" s="78" t="n">
        <v>105301572</v>
      </c>
      <c r="B266" s="13" t="s">
        <v>3132</v>
      </c>
      <c r="C266" s="14" t="n">
        <v>11560.5</v>
      </c>
      <c r="D266" s="0"/>
      <c r="E266" s="0"/>
      <c r="F266" s="0"/>
      <c r="G266" s="0"/>
      <c r="H266" s="0"/>
      <c r="I266" s="0"/>
      <c r="J266" s="0"/>
      <c r="K266" s="0"/>
      <c r="L266" s="0"/>
      <c r="M266" s="0"/>
      <c r="ALZ266" s="0"/>
      <c r="AMA266" s="0"/>
      <c r="AMB266" s="0"/>
      <c r="AMC266" s="0"/>
      <c r="AMD266" s="0"/>
      <c r="AME266" s="0"/>
      <c r="AMF266" s="0"/>
      <c r="AMG266" s="0"/>
      <c r="AMH266" s="0"/>
      <c r="AMI266" s="0"/>
      <c r="AMJ266" s="0"/>
    </row>
    <row r="267" s="43" customFormat="true" ht="29.85" hidden="false" customHeight="false" outlineLevel="0" collapsed="false">
      <c r="A267" s="78" t="n">
        <v>105301577</v>
      </c>
      <c r="B267" s="13" t="s">
        <v>3307</v>
      </c>
      <c r="C267" s="14" t="n">
        <v>11560.5</v>
      </c>
      <c r="ALZ267" s="12"/>
      <c r="AMA267" s="12"/>
      <c r="AMB267" s="0"/>
      <c r="AMC267" s="0"/>
      <c r="AMD267" s="0"/>
      <c r="AME267" s="0"/>
      <c r="AMF267" s="0"/>
      <c r="AMG267" s="0"/>
      <c r="AMH267" s="0"/>
      <c r="AMI267" s="0"/>
      <c r="AMJ267" s="0"/>
    </row>
    <row r="268" s="12" customFormat="true" ht="29.85" hidden="false" customHeight="false" outlineLevel="0" collapsed="false">
      <c r="A268" s="7" t="n">
        <v>105301592</v>
      </c>
      <c r="B268" s="9" t="s">
        <v>1158</v>
      </c>
      <c r="C268" s="10" t="n">
        <v>23121</v>
      </c>
      <c r="AMB268" s="0"/>
      <c r="AMC268" s="0"/>
      <c r="AMD268" s="0"/>
      <c r="AME268" s="0"/>
      <c r="AMF268" s="0"/>
      <c r="AMG268" s="0"/>
      <c r="AMH268" s="0"/>
      <c r="AMI268" s="0"/>
      <c r="AMJ268" s="0"/>
    </row>
    <row r="269" customFormat="false" ht="29.85" hidden="false" customHeight="false" outlineLevel="0" collapsed="false">
      <c r="A269" s="7" t="n">
        <v>105301592</v>
      </c>
      <c r="B269" s="9" t="s">
        <v>1159</v>
      </c>
      <c r="C269" s="10" t="n">
        <v>23121</v>
      </c>
    </row>
    <row r="270" customFormat="false" ht="29.85" hidden="false" customHeight="false" outlineLevel="0" collapsed="false">
      <c r="A270" s="104" t="n">
        <v>105301610</v>
      </c>
      <c r="B270" s="67" t="s">
        <v>3535</v>
      </c>
      <c r="C270" s="68" t="n">
        <v>3853.5</v>
      </c>
    </row>
    <row r="271" customFormat="false" ht="29.85" hidden="false" customHeight="false" outlineLevel="0" collapsed="false">
      <c r="A271" s="78" t="n">
        <v>105301817</v>
      </c>
      <c r="B271" s="13" t="s">
        <v>4968</v>
      </c>
      <c r="C271" s="14" t="n">
        <v>15414</v>
      </c>
    </row>
    <row r="272" customFormat="false" ht="15.65" hidden="false" customHeight="false" outlineLevel="0" collapsed="false">
      <c r="A272" s="101" t="n">
        <v>105301871</v>
      </c>
      <c r="B272" s="13" t="s">
        <v>6044</v>
      </c>
      <c r="C272" s="14" t="n">
        <v>5743.4</v>
      </c>
    </row>
    <row r="273" customFormat="false" ht="29.85" hidden="false" customHeight="false" outlineLevel="0" collapsed="false">
      <c r="A273" s="78" t="n">
        <v>105301876</v>
      </c>
      <c r="B273" s="13" t="s">
        <v>252</v>
      </c>
      <c r="C273" s="14" t="n">
        <v>11560.5</v>
      </c>
    </row>
    <row r="274" customFormat="false" ht="29.85" hidden="false" customHeight="false" outlineLevel="0" collapsed="false">
      <c r="A274" s="78" t="n">
        <v>105301899</v>
      </c>
      <c r="B274" s="13" t="s">
        <v>4618</v>
      </c>
      <c r="C274" s="14" t="n">
        <v>7707</v>
      </c>
    </row>
    <row r="275" customFormat="false" ht="15.65" hidden="false" customHeight="false" outlineLevel="0" collapsed="false">
      <c r="A275" s="7" t="n">
        <v>105301913</v>
      </c>
      <c r="B275" s="9" t="s">
        <v>4279</v>
      </c>
      <c r="C275" s="10" t="n">
        <v>11560.5</v>
      </c>
    </row>
    <row r="276" s="23" customFormat="true" ht="15.65" hidden="false" customHeight="false" outlineLevel="0" collapsed="false">
      <c r="A276" s="7" t="n">
        <v>105301913</v>
      </c>
      <c r="B276" s="9" t="s">
        <v>4280</v>
      </c>
      <c r="C276" s="10" t="n">
        <v>3853.5</v>
      </c>
      <c r="D276" s="0"/>
      <c r="E276" s="0"/>
      <c r="F276" s="0"/>
      <c r="G276" s="0"/>
      <c r="H276" s="0"/>
      <c r="I276" s="0"/>
      <c r="J276" s="0"/>
      <c r="K276" s="0"/>
      <c r="L276" s="0"/>
      <c r="M276" s="0"/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customFormat="false" ht="29.85" hidden="false" customHeight="false" outlineLevel="0" collapsed="false">
      <c r="A277" s="78" t="n">
        <v>105301989</v>
      </c>
      <c r="B277" s="13" t="s">
        <v>1050</v>
      </c>
      <c r="C277" s="14" t="n">
        <v>7707</v>
      </c>
    </row>
    <row r="278" customFormat="false" ht="44" hidden="false" customHeight="false" outlineLevel="0" collapsed="false">
      <c r="A278" s="78" t="n">
        <v>105301993</v>
      </c>
      <c r="B278" s="13" t="s">
        <v>6309</v>
      </c>
      <c r="C278" s="14" t="n">
        <v>11560.5</v>
      </c>
      <c r="D278" s="24"/>
      <c r="E278" s="24"/>
      <c r="F278" s="24"/>
      <c r="G278" s="24"/>
      <c r="H278" s="24"/>
      <c r="I278" s="24"/>
      <c r="J278" s="24"/>
      <c r="K278" s="24"/>
      <c r="L278" s="24"/>
      <c r="M278" s="24"/>
    </row>
    <row r="279" s="39" customFormat="true" ht="29.85" hidden="false" customHeight="false" outlineLevel="0" collapsed="false">
      <c r="A279" s="78" t="n">
        <v>105302005</v>
      </c>
      <c r="B279" s="13" t="s">
        <v>3610</v>
      </c>
      <c r="C279" s="14" t="n">
        <v>3853.5</v>
      </c>
      <c r="AMB279" s="0"/>
      <c r="AMC279" s="0"/>
      <c r="AMD279" s="0"/>
      <c r="AME279" s="0"/>
      <c r="AMF279" s="0"/>
      <c r="AMG279" s="0"/>
      <c r="AMH279" s="0"/>
      <c r="AMI279" s="0"/>
      <c r="AMJ279" s="0"/>
    </row>
    <row r="280" customFormat="false" ht="29.85" hidden="false" customHeight="false" outlineLevel="0" collapsed="false">
      <c r="A280" s="78" t="n">
        <v>105302030</v>
      </c>
      <c r="B280" s="13" t="s">
        <v>5134</v>
      </c>
      <c r="C280" s="14" t="n">
        <v>11560.5</v>
      </c>
    </row>
    <row r="281" s="23" customFormat="true" ht="29.85" hidden="false" customHeight="false" outlineLevel="0" collapsed="false">
      <c r="A281" s="78" t="n">
        <v>105302047</v>
      </c>
      <c r="B281" s="13" t="s">
        <v>502</v>
      </c>
      <c r="C281" s="14" t="n">
        <v>5743.4</v>
      </c>
      <c r="D281" s="0"/>
      <c r="E281" s="0"/>
      <c r="F281" s="0"/>
      <c r="G281" s="0"/>
      <c r="H281" s="0"/>
      <c r="I281" s="0"/>
      <c r="J281" s="0"/>
      <c r="K281" s="0"/>
      <c r="L281" s="0"/>
      <c r="M281" s="0"/>
      <c r="ALZ281" s="0"/>
      <c r="AMA281" s="0"/>
      <c r="AMB281" s="0"/>
      <c r="AMC281" s="0"/>
      <c r="AMD281" s="0"/>
      <c r="AME281" s="0"/>
      <c r="AMF281" s="0"/>
      <c r="AMG281" s="0"/>
      <c r="AMH281" s="0"/>
      <c r="AMI281" s="0"/>
      <c r="AMJ281" s="0"/>
    </row>
    <row r="282" customFormat="false" ht="29.85" hidden="false" customHeight="false" outlineLevel="0" collapsed="false">
      <c r="A282" s="78" t="n">
        <v>105302051</v>
      </c>
      <c r="B282" s="13" t="s">
        <v>6728</v>
      </c>
      <c r="C282" s="14" t="n">
        <v>3853.5</v>
      </c>
    </row>
    <row r="283" customFormat="false" ht="29.85" hidden="false" customHeight="false" outlineLevel="0" collapsed="false">
      <c r="A283" s="78" t="n">
        <v>105302092</v>
      </c>
      <c r="B283" s="13" t="s">
        <v>438</v>
      </c>
      <c r="C283" s="14" t="n">
        <v>7707</v>
      </c>
    </row>
    <row r="284" s="23" customFormat="true" ht="29.85" hidden="false" customHeight="false" outlineLevel="0" collapsed="false">
      <c r="A284" s="78" t="n">
        <v>105302205</v>
      </c>
      <c r="B284" s="13" t="s">
        <v>2436</v>
      </c>
      <c r="C284" s="14" t="n">
        <v>7707</v>
      </c>
      <c r="D284" s="0"/>
      <c r="E284" s="0"/>
      <c r="F284" s="0"/>
      <c r="G284" s="0"/>
      <c r="H284" s="0"/>
      <c r="I284" s="0"/>
      <c r="J284" s="0"/>
      <c r="K284" s="0"/>
      <c r="L284" s="0"/>
      <c r="M284" s="0"/>
      <c r="ALZ284" s="0"/>
      <c r="AMA284" s="0"/>
      <c r="AMB284" s="0"/>
      <c r="AMC284" s="0"/>
      <c r="AMD284" s="0"/>
      <c r="AME284" s="0"/>
      <c r="AMF284" s="0"/>
      <c r="AMG284" s="0"/>
      <c r="AMH284" s="0"/>
      <c r="AMI284" s="0"/>
      <c r="AMJ284" s="0"/>
    </row>
    <row r="285" s="43" customFormat="true" ht="29.85" hidden="false" customHeight="false" outlineLevel="0" collapsed="false">
      <c r="A285" s="78" t="n">
        <v>105302210</v>
      </c>
      <c r="B285" s="13" t="s">
        <v>6018</v>
      </c>
      <c r="C285" s="14" t="n">
        <v>26974.5</v>
      </c>
      <c r="ALZ285" s="12"/>
      <c r="AMA285" s="12"/>
      <c r="AMB285" s="0"/>
      <c r="AMC285" s="0"/>
      <c r="AMD285" s="0"/>
      <c r="AME285" s="0"/>
      <c r="AMF285" s="0"/>
      <c r="AMG285" s="0"/>
      <c r="AMH285" s="0"/>
      <c r="AMI285" s="0"/>
      <c r="AMJ285" s="0"/>
    </row>
    <row r="286" s="12" customFormat="true" ht="29.85" hidden="false" customHeight="false" outlineLevel="0" collapsed="false">
      <c r="A286" s="78" t="n">
        <v>105302266</v>
      </c>
      <c r="B286" s="13" t="s">
        <v>5045</v>
      </c>
      <c r="C286" s="14" t="n">
        <v>11486.8</v>
      </c>
      <c r="AMB286" s="0"/>
      <c r="AMC286" s="0"/>
      <c r="AMD286" s="0"/>
      <c r="AME286" s="0"/>
      <c r="AMF286" s="0"/>
      <c r="AMG286" s="0"/>
      <c r="AMH286" s="0"/>
      <c r="AMI286" s="0"/>
      <c r="AMJ286" s="0"/>
    </row>
    <row r="287" customFormat="false" ht="29.85" hidden="false" customHeight="false" outlineLevel="0" collapsed="false">
      <c r="A287" s="78" t="n">
        <v>105302285</v>
      </c>
      <c r="B287" s="13" t="s">
        <v>6232</v>
      </c>
      <c r="C287" s="14" t="n">
        <v>9387</v>
      </c>
    </row>
    <row r="288" customFormat="false" ht="29.85" hidden="false" customHeight="false" outlineLevel="0" collapsed="false">
      <c r="A288" s="78" t="n">
        <v>105302326</v>
      </c>
      <c r="B288" s="13" t="s">
        <v>5043</v>
      </c>
      <c r="C288" s="14" t="n">
        <v>3853.5</v>
      </c>
    </row>
    <row r="289" customFormat="false" ht="29.85" hidden="false" customHeight="false" outlineLevel="0" collapsed="false">
      <c r="A289" s="78" t="n">
        <v>105302362</v>
      </c>
      <c r="B289" s="13" t="s">
        <v>1750</v>
      </c>
      <c r="C289" s="14" t="n">
        <v>15414</v>
      </c>
    </row>
    <row r="290" customFormat="false" ht="29.85" hidden="false" customHeight="false" outlineLevel="0" collapsed="false">
      <c r="A290" s="78" t="n">
        <v>105302376</v>
      </c>
      <c r="B290" s="13" t="s">
        <v>921</v>
      </c>
      <c r="C290" s="14" t="n">
        <v>11560.5</v>
      </c>
    </row>
    <row r="291" customFormat="false" ht="29.85" hidden="false" customHeight="false" outlineLevel="0" collapsed="false">
      <c r="A291" s="78" t="n">
        <v>105302385</v>
      </c>
      <c r="B291" s="13" t="s">
        <v>5175</v>
      </c>
      <c r="C291" s="14" t="n">
        <v>3853.5</v>
      </c>
    </row>
    <row r="292" s="34" customFormat="true" ht="29.85" hidden="false" customHeight="false" outlineLevel="0" collapsed="false">
      <c r="A292" s="78" t="n">
        <v>105302515</v>
      </c>
      <c r="B292" s="13" t="s">
        <v>1943</v>
      </c>
      <c r="C292" s="14" t="n">
        <v>11560.5</v>
      </c>
      <c r="D292" s="0"/>
      <c r="E292" s="0"/>
      <c r="F292" s="0"/>
      <c r="G292" s="0"/>
      <c r="H292" s="0"/>
      <c r="I292" s="0"/>
      <c r="J292" s="0"/>
      <c r="K292" s="0"/>
      <c r="L292" s="0"/>
      <c r="M292" s="0"/>
      <c r="ALZ292" s="0"/>
      <c r="AMA292" s="0"/>
      <c r="AMB292" s="0"/>
      <c r="AMC292" s="0"/>
      <c r="AMD292" s="0"/>
      <c r="AME292" s="0"/>
      <c r="AMF292" s="0"/>
      <c r="AMG292" s="0"/>
      <c r="AMH292" s="0"/>
      <c r="AMI292" s="0"/>
      <c r="AMJ292" s="0"/>
    </row>
    <row r="293" s="12" customFormat="true" ht="29.85" hidden="false" customHeight="false" outlineLevel="0" collapsed="false">
      <c r="A293" s="78" t="n">
        <v>105302634</v>
      </c>
      <c r="B293" s="13" t="s">
        <v>3910</v>
      </c>
      <c r="C293" s="14" t="n">
        <v>11560.5</v>
      </c>
      <c r="AMB293" s="0"/>
      <c r="AMC293" s="0"/>
      <c r="AMD293" s="0"/>
      <c r="AME293" s="0"/>
      <c r="AMF293" s="0"/>
      <c r="AMG293" s="0"/>
      <c r="AMH293" s="0"/>
      <c r="AMI293" s="0"/>
      <c r="AMJ293" s="0"/>
    </row>
    <row r="294" s="12" customFormat="true" ht="29.85" hidden="false" customHeight="false" outlineLevel="0" collapsed="false">
      <c r="A294" s="78" t="n">
        <v>105302667</v>
      </c>
      <c r="B294" s="13" t="s">
        <v>326</v>
      </c>
      <c r="C294" s="14" t="n">
        <v>7707</v>
      </c>
      <c r="AMB294" s="0"/>
      <c r="AMC294" s="0"/>
      <c r="AMD294" s="0"/>
      <c r="AME294" s="0"/>
      <c r="AMF294" s="0"/>
      <c r="AMG294" s="0"/>
      <c r="AMH294" s="0"/>
      <c r="AMI294" s="0"/>
      <c r="AMJ294" s="0"/>
    </row>
    <row r="295" customFormat="false" ht="15.65" hidden="false" customHeight="false" outlineLevel="0" collapsed="false">
      <c r="A295" s="78" t="n">
        <v>105302669</v>
      </c>
      <c r="B295" s="13" t="s">
        <v>1525</v>
      </c>
      <c r="C295" s="14" t="n">
        <v>3853.5</v>
      </c>
    </row>
    <row r="296" customFormat="false" ht="29.85" hidden="false" customHeight="false" outlineLevel="0" collapsed="false">
      <c r="A296" s="78" t="n">
        <v>105302685</v>
      </c>
      <c r="B296" s="13" t="s">
        <v>4651</v>
      </c>
      <c r="C296" s="14" t="n">
        <v>11560.5</v>
      </c>
    </row>
    <row r="297" customFormat="false" ht="29.85" hidden="false" customHeight="false" outlineLevel="0" collapsed="false">
      <c r="A297" s="101" t="n">
        <v>105302690</v>
      </c>
      <c r="B297" s="13" t="s">
        <v>4860</v>
      </c>
      <c r="C297" s="14" t="n">
        <v>11486.8</v>
      </c>
    </row>
    <row r="298" s="12" customFormat="true" ht="15.65" hidden="false" customHeight="false" outlineLevel="0" collapsed="false">
      <c r="A298" s="78" t="n">
        <v>105302692</v>
      </c>
      <c r="B298" s="13" t="s">
        <v>2917</v>
      </c>
      <c r="C298" s="14" t="n">
        <v>14080.5</v>
      </c>
      <c r="AMB298" s="0"/>
      <c r="AMC298" s="0"/>
      <c r="AMD298" s="0"/>
      <c r="AME298" s="0"/>
      <c r="AMF298" s="0"/>
      <c r="AMG298" s="0"/>
      <c r="AMH298" s="0"/>
      <c r="AMI298" s="0"/>
      <c r="AMJ298" s="0"/>
    </row>
    <row r="299" s="12" customFormat="true" ht="15.65" hidden="false" customHeight="false" outlineLevel="0" collapsed="false">
      <c r="A299" s="78" t="n">
        <v>105302708</v>
      </c>
      <c r="B299" s="13" t="s">
        <v>4511</v>
      </c>
      <c r="C299" s="14" t="n">
        <v>3853.5</v>
      </c>
      <c r="AMB299" s="0"/>
      <c r="AMC299" s="0"/>
      <c r="AMD299" s="0"/>
      <c r="AME299" s="0"/>
      <c r="AMF299" s="0"/>
      <c r="AMG299" s="0"/>
      <c r="AMH299" s="0"/>
      <c r="AMI299" s="0"/>
      <c r="AMJ299" s="0"/>
    </row>
    <row r="300" s="12" customFormat="true" ht="15.65" hidden="false" customHeight="false" outlineLevel="0" collapsed="false">
      <c r="A300" s="78" t="n">
        <v>105302710</v>
      </c>
      <c r="B300" s="13" t="s">
        <v>4514</v>
      </c>
      <c r="C300" s="14" t="n">
        <v>3853.5</v>
      </c>
      <c r="AMB300" s="0"/>
      <c r="AMC300" s="0"/>
      <c r="AMD300" s="0"/>
      <c r="AME300" s="0"/>
      <c r="AMF300" s="0"/>
      <c r="AMG300" s="0"/>
      <c r="AMH300" s="0"/>
      <c r="AMI300" s="0"/>
      <c r="AMJ300" s="0"/>
    </row>
    <row r="301" s="12" customFormat="true" ht="29.85" hidden="false" customHeight="false" outlineLevel="0" collapsed="false">
      <c r="A301" s="78" t="n">
        <v>105302711</v>
      </c>
      <c r="B301" s="13" t="s">
        <v>2899</v>
      </c>
      <c r="C301" s="14" t="n">
        <v>7707</v>
      </c>
      <c r="AMB301" s="0"/>
      <c r="AMC301" s="0"/>
      <c r="AMD301" s="0"/>
      <c r="AME301" s="0"/>
      <c r="AMF301" s="0"/>
      <c r="AMG301" s="0"/>
      <c r="AMH301" s="0"/>
      <c r="AMI301" s="0"/>
      <c r="AMJ301" s="0"/>
    </row>
    <row r="302" s="12" customFormat="true" ht="29.85" hidden="false" customHeight="false" outlineLevel="0" collapsed="false">
      <c r="A302" s="78" t="n">
        <v>105302731</v>
      </c>
      <c r="B302" s="13" t="s">
        <v>3145</v>
      </c>
      <c r="C302" s="14" t="n">
        <v>7707</v>
      </c>
      <c r="AMB302" s="0"/>
      <c r="AMC302" s="0"/>
      <c r="AMD302" s="0"/>
      <c r="AME302" s="0"/>
      <c r="AMF302" s="0"/>
      <c r="AMG302" s="0"/>
      <c r="AMH302" s="0"/>
      <c r="AMI302" s="0"/>
      <c r="AMJ302" s="0"/>
    </row>
    <row r="303" s="12" customFormat="true" ht="29.85" hidden="false" customHeight="false" outlineLevel="0" collapsed="false">
      <c r="A303" s="78" t="n">
        <v>105302738</v>
      </c>
      <c r="B303" s="13" t="s">
        <v>3446</v>
      </c>
      <c r="C303" s="14" t="n">
        <v>23467.5</v>
      </c>
      <c r="AMB303" s="0"/>
      <c r="AMC303" s="0"/>
      <c r="AMD303" s="0"/>
      <c r="AME303" s="0"/>
      <c r="AMF303" s="0"/>
      <c r="AMG303" s="0"/>
      <c r="AMH303" s="0"/>
      <c r="AMI303" s="0"/>
      <c r="AMJ303" s="0"/>
    </row>
    <row r="304" s="23" customFormat="true" ht="29.85" hidden="false" customHeight="false" outlineLevel="0" collapsed="false">
      <c r="A304" s="78" t="n">
        <v>105302760</v>
      </c>
      <c r="B304" s="13" t="s">
        <v>6767</v>
      </c>
      <c r="C304" s="14" t="n">
        <v>11560.5</v>
      </c>
      <c r="D304" s="0"/>
      <c r="E304" s="0"/>
      <c r="F304" s="0"/>
      <c r="G304" s="0"/>
      <c r="H304" s="0"/>
      <c r="I304" s="0"/>
      <c r="J304" s="0"/>
      <c r="K304" s="0"/>
      <c r="L304" s="0"/>
      <c r="M304" s="0"/>
      <c r="ALZ304" s="0"/>
      <c r="AMA304" s="0"/>
      <c r="AMB304" s="0"/>
      <c r="AMC304" s="0"/>
      <c r="AMD304" s="0"/>
      <c r="AME304" s="0"/>
      <c r="AMF304" s="0"/>
      <c r="AMG304" s="0"/>
      <c r="AMH304" s="0"/>
      <c r="AMI304" s="0"/>
      <c r="AMJ304" s="0"/>
    </row>
    <row r="305" customFormat="false" ht="29.85" hidden="false" customHeight="false" outlineLevel="0" collapsed="false">
      <c r="A305" s="78" t="n">
        <v>105302793</v>
      </c>
      <c r="B305" s="13" t="s">
        <v>160</v>
      </c>
      <c r="C305" s="14" t="n">
        <v>7707</v>
      </c>
    </row>
    <row r="306" customFormat="false" ht="29.85" hidden="false" customHeight="false" outlineLevel="0" collapsed="false">
      <c r="A306" s="7" t="n">
        <v>105302820</v>
      </c>
      <c r="B306" s="9" t="s">
        <v>1185</v>
      </c>
      <c r="C306" s="10" t="n">
        <v>3853.5</v>
      </c>
    </row>
    <row r="307" customFormat="false" ht="29.85" hidden="false" customHeight="false" outlineLevel="0" collapsed="false">
      <c r="A307" s="7" t="n">
        <v>105302820</v>
      </c>
      <c r="B307" s="9" t="s">
        <v>1186</v>
      </c>
      <c r="C307" s="10" t="n">
        <v>3853.5</v>
      </c>
    </row>
    <row r="308" customFormat="false" ht="29.85" hidden="false" customHeight="false" outlineLevel="0" collapsed="false">
      <c r="A308" s="78" t="n">
        <v>105302837</v>
      </c>
      <c r="B308" s="13" t="s">
        <v>291</v>
      </c>
      <c r="C308" s="14" t="n">
        <v>5743.4</v>
      </c>
    </row>
    <row r="309" customFormat="false" ht="29.85" hidden="false" customHeight="false" outlineLevel="0" collapsed="false">
      <c r="A309" s="78" t="n">
        <v>105302854</v>
      </c>
      <c r="B309" s="13" t="s">
        <v>4014</v>
      </c>
      <c r="C309" s="14" t="n">
        <v>9387</v>
      </c>
    </row>
    <row r="310" s="23" customFormat="true" ht="29.85" hidden="false" customHeight="false" outlineLevel="0" collapsed="false">
      <c r="A310" s="101" t="n">
        <v>105302933</v>
      </c>
      <c r="B310" s="13" t="s">
        <v>1322</v>
      </c>
      <c r="C310" s="14" t="n">
        <v>7707</v>
      </c>
      <c r="D310" s="0"/>
      <c r="E310" s="0"/>
      <c r="F310" s="0"/>
      <c r="G310" s="0"/>
      <c r="H310" s="0"/>
      <c r="I310" s="0"/>
      <c r="J310" s="0"/>
      <c r="K310" s="0"/>
      <c r="L310" s="0"/>
      <c r="M310" s="0"/>
      <c r="ALZ310" s="0"/>
      <c r="AMA310" s="0"/>
      <c r="AMB310" s="0"/>
      <c r="AMC310" s="0"/>
      <c r="AMD310" s="0"/>
      <c r="AME310" s="0"/>
      <c r="AMF310" s="0"/>
      <c r="AMG310" s="0"/>
      <c r="AMH310" s="0"/>
      <c r="AMI310" s="0"/>
      <c r="AMJ310" s="0"/>
    </row>
    <row r="311" customFormat="false" ht="29.85" hidden="false" customHeight="false" outlineLevel="0" collapsed="false">
      <c r="A311" s="78" t="n">
        <v>105302963</v>
      </c>
      <c r="B311" s="13" t="s">
        <v>1614</v>
      </c>
      <c r="C311" s="14" t="n">
        <v>11560.5</v>
      </c>
    </row>
    <row r="312" customFormat="false" ht="29.85" hidden="false" customHeight="false" outlineLevel="0" collapsed="false">
      <c r="A312" s="101" t="n">
        <v>105302975</v>
      </c>
      <c r="B312" s="13" t="s">
        <v>6388</v>
      </c>
      <c r="C312" s="14" t="n">
        <v>3853.5</v>
      </c>
    </row>
    <row r="313" s="23" customFormat="true" ht="29.85" hidden="false" customHeight="false" outlineLevel="0" collapsed="false">
      <c r="A313" s="78" t="n">
        <v>105302999</v>
      </c>
      <c r="B313" s="13" t="s">
        <v>5604</v>
      </c>
      <c r="C313" s="14" t="n">
        <v>3853.5</v>
      </c>
      <c r="D313" s="0"/>
      <c r="E313" s="0"/>
      <c r="F313" s="0"/>
      <c r="G313" s="0"/>
      <c r="H313" s="0"/>
      <c r="I313" s="0"/>
      <c r="J313" s="0"/>
      <c r="K313" s="0"/>
      <c r="L313" s="0"/>
      <c r="M313" s="0"/>
      <c r="ALZ313" s="0"/>
      <c r="AMA313" s="0"/>
      <c r="AMB313" s="0"/>
      <c r="AMC313" s="0"/>
      <c r="AMD313" s="0"/>
      <c r="AME313" s="0"/>
      <c r="AMF313" s="0"/>
      <c r="AMG313" s="0"/>
      <c r="AMH313" s="0"/>
      <c r="AMI313" s="0"/>
      <c r="AMJ313" s="0"/>
    </row>
    <row r="314" s="23" customFormat="true" ht="29.85" hidden="false" customHeight="false" outlineLevel="0" collapsed="false">
      <c r="A314" s="78" t="n">
        <v>105303011</v>
      </c>
      <c r="B314" s="13" t="s">
        <v>5852</v>
      </c>
      <c r="C314" s="14" t="n">
        <v>3853.5</v>
      </c>
      <c r="D314" s="0"/>
      <c r="E314" s="0"/>
      <c r="F314" s="0"/>
      <c r="G314" s="0"/>
      <c r="H314" s="0"/>
      <c r="I314" s="0"/>
      <c r="J314" s="0"/>
      <c r="K314" s="0"/>
      <c r="L314" s="0"/>
      <c r="M314" s="0"/>
      <c r="ALZ314" s="0"/>
      <c r="AMA314" s="0"/>
      <c r="AMB314" s="0"/>
      <c r="AMC314" s="0"/>
      <c r="AMD314" s="0"/>
      <c r="AME314" s="0"/>
      <c r="AMF314" s="0"/>
      <c r="AMG314" s="0"/>
      <c r="AMH314" s="0"/>
      <c r="AMI314" s="0"/>
      <c r="AMJ314" s="0"/>
    </row>
    <row r="315" customFormat="false" ht="29.85" hidden="false" customHeight="false" outlineLevel="0" collapsed="false">
      <c r="A315" s="78" t="n">
        <v>105303063</v>
      </c>
      <c r="B315" s="13" t="s">
        <v>3349</v>
      </c>
      <c r="C315" s="14" t="n">
        <v>9387</v>
      </c>
    </row>
    <row r="316" s="23" customFormat="true" ht="15.65" hidden="false" customHeight="false" outlineLevel="0" collapsed="false">
      <c r="A316" s="78" t="n">
        <v>105303066</v>
      </c>
      <c r="B316" s="13" t="s">
        <v>1913</v>
      </c>
      <c r="C316" s="14" t="n">
        <v>7707</v>
      </c>
      <c r="D316" s="0"/>
      <c r="E316" s="0"/>
      <c r="F316" s="0"/>
      <c r="G316" s="0"/>
      <c r="H316" s="0"/>
      <c r="I316" s="0"/>
      <c r="J316" s="0"/>
      <c r="K316" s="0"/>
      <c r="L316" s="0"/>
      <c r="M316" s="0"/>
      <c r="ALZ316" s="0"/>
      <c r="AMA316" s="0"/>
      <c r="AMB316" s="0"/>
      <c r="AMC316" s="0"/>
      <c r="AMD316" s="0"/>
      <c r="AME316" s="0"/>
      <c r="AMF316" s="0"/>
      <c r="AMG316" s="0"/>
      <c r="AMH316" s="0"/>
      <c r="AMI316" s="0"/>
      <c r="AMJ316" s="0"/>
    </row>
    <row r="317" customFormat="false" ht="29.85" hidden="false" customHeight="false" outlineLevel="0" collapsed="false">
      <c r="A317" s="78" t="n">
        <v>105303072</v>
      </c>
      <c r="B317" s="13" t="s">
        <v>3166</v>
      </c>
      <c r="C317" s="14" t="n">
        <v>3853.5</v>
      </c>
    </row>
    <row r="318" s="23" customFormat="true" ht="15.65" hidden="false" customHeight="false" outlineLevel="0" collapsed="false">
      <c r="A318" s="78" t="n">
        <v>105303082</v>
      </c>
      <c r="B318" s="13" t="s">
        <v>435</v>
      </c>
      <c r="C318" s="14" t="n">
        <v>11560.5</v>
      </c>
      <c r="D318" s="0"/>
      <c r="E318" s="0"/>
      <c r="F318" s="0"/>
      <c r="G318" s="0"/>
      <c r="H318" s="0"/>
      <c r="I318" s="0"/>
      <c r="J318" s="0"/>
      <c r="K318" s="0"/>
      <c r="L318" s="0"/>
      <c r="M318" s="0"/>
      <c r="ALZ318" s="0"/>
      <c r="AMA318" s="0"/>
      <c r="AMB318" s="0"/>
      <c r="AMC318" s="0"/>
      <c r="AMD318" s="0"/>
      <c r="AME318" s="0"/>
      <c r="AMF318" s="0"/>
      <c r="AMG318" s="0"/>
      <c r="AMH318" s="0"/>
      <c r="AMI318" s="0"/>
      <c r="AMJ318" s="0"/>
    </row>
    <row r="319" customFormat="false" ht="29.85" hidden="false" customHeight="false" outlineLevel="0" collapsed="false">
      <c r="A319" s="78" t="n">
        <v>105303096</v>
      </c>
      <c r="B319" s="13" t="s">
        <v>1697</v>
      </c>
      <c r="C319" s="14" t="n">
        <v>7707</v>
      </c>
    </row>
    <row r="320" s="23" customFormat="true" ht="29.85" hidden="false" customHeight="false" outlineLevel="0" collapsed="false">
      <c r="A320" s="78" t="n">
        <v>105303106</v>
      </c>
      <c r="B320" s="13" t="s">
        <v>5058</v>
      </c>
      <c r="C320" s="14" t="n">
        <v>3853.5</v>
      </c>
      <c r="D320" s="0"/>
      <c r="E320" s="0"/>
      <c r="F320" s="0"/>
      <c r="G320" s="0"/>
      <c r="H320" s="0"/>
      <c r="I320" s="0"/>
      <c r="J320" s="0"/>
      <c r="K320" s="0"/>
      <c r="L320" s="0"/>
      <c r="M320" s="0"/>
      <c r="ALZ320" s="0"/>
      <c r="AMA320" s="0"/>
      <c r="AMB320" s="0"/>
      <c r="AMC320" s="0"/>
      <c r="AMD320" s="0"/>
      <c r="AME320" s="0"/>
      <c r="AMF320" s="0"/>
      <c r="AMG320" s="0"/>
      <c r="AMH320" s="0"/>
      <c r="AMI320" s="0"/>
      <c r="AMJ320" s="0"/>
    </row>
    <row r="321" s="12" customFormat="true" ht="29.85" hidden="false" customHeight="false" outlineLevel="0" collapsed="false">
      <c r="A321" s="78" t="n">
        <v>105303131</v>
      </c>
      <c r="B321" s="13" t="s">
        <v>3534</v>
      </c>
      <c r="C321" s="14" t="n">
        <v>3853.5</v>
      </c>
      <c r="AMB321" s="0"/>
      <c r="AMC321" s="0"/>
      <c r="AMD321" s="0"/>
      <c r="AME321" s="0"/>
      <c r="AMF321" s="0"/>
      <c r="AMG321" s="0"/>
      <c r="AMH321" s="0"/>
      <c r="AMI321" s="0"/>
      <c r="AMJ321" s="0"/>
    </row>
    <row r="322" s="12" customFormat="true" ht="29.85" hidden="false" customHeight="false" outlineLevel="0" collapsed="false">
      <c r="A322" s="78" t="n">
        <v>105303150</v>
      </c>
      <c r="B322" s="13" t="s">
        <v>3409</v>
      </c>
      <c r="C322" s="14" t="n">
        <v>3853.5</v>
      </c>
      <c r="AMB322" s="0"/>
      <c r="AMC322" s="0"/>
      <c r="AMD322" s="0"/>
      <c r="AME322" s="0"/>
      <c r="AMF322" s="0"/>
      <c r="AMG322" s="0"/>
      <c r="AMH322" s="0"/>
      <c r="AMI322" s="0"/>
      <c r="AMJ322" s="0"/>
    </row>
    <row r="323" customFormat="false" ht="29.85" hidden="false" customHeight="false" outlineLevel="0" collapsed="false">
      <c r="A323" s="78" t="n">
        <v>105303181</v>
      </c>
      <c r="B323" s="13" t="s">
        <v>5464</v>
      </c>
      <c r="C323" s="14" t="n">
        <v>4693.5</v>
      </c>
    </row>
    <row r="324" customFormat="false" ht="29.85" hidden="false" customHeight="false" outlineLevel="0" collapsed="false">
      <c r="A324" s="101" t="n">
        <v>105303186</v>
      </c>
      <c r="B324" s="13" t="s">
        <v>6784</v>
      </c>
      <c r="C324" s="14" t="n">
        <v>3853.5</v>
      </c>
    </row>
    <row r="325" customFormat="false" ht="29.85" hidden="false" customHeight="false" outlineLevel="0" collapsed="false">
      <c r="A325" s="102" t="n">
        <v>105303202</v>
      </c>
      <c r="B325" s="30" t="s">
        <v>1085</v>
      </c>
      <c r="C325" s="31" t="n">
        <v>15414</v>
      </c>
    </row>
    <row r="326" customFormat="false" ht="29.85" hidden="false" customHeight="false" outlineLevel="0" collapsed="false">
      <c r="A326" s="78" t="n">
        <v>105303205</v>
      </c>
      <c r="B326" s="13" t="s">
        <v>5930</v>
      </c>
      <c r="C326" s="14" t="n">
        <v>11560.5</v>
      </c>
    </row>
    <row r="327" customFormat="false" ht="29.85" hidden="false" customHeight="false" outlineLevel="0" collapsed="false">
      <c r="A327" s="101" t="n">
        <v>105303219</v>
      </c>
      <c r="B327" s="13" t="s">
        <v>6218</v>
      </c>
      <c r="C327" s="14" t="n">
        <v>3853.5</v>
      </c>
    </row>
    <row r="328" customFormat="false" ht="29.85" hidden="false" customHeight="false" outlineLevel="0" collapsed="false">
      <c r="A328" s="101" t="n">
        <v>105303249</v>
      </c>
      <c r="B328" s="13" t="s">
        <v>3339</v>
      </c>
      <c r="C328" s="14" t="n">
        <v>11560.5</v>
      </c>
    </row>
    <row r="329" s="23" customFormat="true" ht="29.85" hidden="false" customHeight="false" outlineLevel="0" collapsed="false">
      <c r="A329" s="78" t="n">
        <v>105303255</v>
      </c>
      <c r="B329" s="13" t="s">
        <v>3173</v>
      </c>
      <c r="C329" s="14" t="n">
        <v>28161</v>
      </c>
      <c r="D329" s="0"/>
      <c r="E329" s="0"/>
      <c r="F329" s="0"/>
      <c r="G329" s="0"/>
      <c r="H329" s="0"/>
      <c r="I329" s="0"/>
      <c r="J329" s="0"/>
      <c r="K329" s="0"/>
      <c r="L329" s="0"/>
      <c r="M329" s="0"/>
      <c r="ALZ329" s="0"/>
      <c r="AMA329" s="0"/>
      <c r="AMB329" s="0"/>
      <c r="AMC329" s="0"/>
      <c r="AMD329" s="0"/>
      <c r="AME329" s="0"/>
      <c r="AMF329" s="0"/>
      <c r="AMG329" s="0"/>
      <c r="AMH329" s="0"/>
      <c r="AMI329" s="0"/>
      <c r="AMJ329" s="0"/>
    </row>
    <row r="330" customFormat="false" ht="15.65" hidden="false" customHeight="false" outlineLevel="0" collapsed="false">
      <c r="A330" s="78" t="n">
        <v>105303256</v>
      </c>
      <c r="B330" s="13" t="s">
        <v>1969</v>
      </c>
      <c r="C330" s="14" t="n">
        <v>3853.5</v>
      </c>
    </row>
    <row r="331" customFormat="false" ht="29.85" hidden="false" customHeight="false" outlineLevel="0" collapsed="false">
      <c r="A331" s="78" t="n">
        <v>105303271</v>
      </c>
      <c r="B331" s="13" t="s">
        <v>4557</v>
      </c>
      <c r="C331" s="14" t="n">
        <v>11560.5</v>
      </c>
    </row>
    <row r="332" customFormat="false" ht="29.85" hidden="false" customHeight="false" outlineLevel="0" collapsed="false">
      <c r="A332" s="78" t="n">
        <v>105303296</v>
      </c>
      <c r="B332" s="13" t="s">
        <v>2620</v>
      </c>
      <c r="C332" s="14" t="n">
        <v>11560.5</v>
      </c>
    </row>
    <row r="333" s="23" customFormat="true" ht="15.65" hidden="false" customHeight="false" outlineLevel="0" collapsed="false">
      <c r="A333" s="78" t="n">
        <v>105303306</v>
      </c>
      <c r="B333" s="13" t="s">
        <v>5079</v>
      </c>
      <c r="C333" s="14" t="n">
        <v>4693.5</v>
      </c>
      <c r="D333" s="0"/>
      <c r="E333" s="0"/>
      <c r="F333" s="0"/>
      <c r="G333" s="0"/>
      <c r="H333" s="0"/>
      <c r="I333" s="0"/>
      <c r="J333" s="0"/>
      <c r="K333" s="0"/>
      <c r="L333" s="0"/>
      <c r="M333" s="0"/>
      <c r="ALZ333" s="0"/>
      <c r="AMA333" s="0"/>
      <c r="AMB333" s="0"/>
      <c r="AMC333" s="0"/>
      <c r="AMD333" s="0"/>
      <c r="AME333" s="0"/>
      <c r="AMF333" s="0"/>
      <c r="AMG333" s="0"/>
      <c r="AMH333" s="0"/>
      <c r="AMI333" s="0"/>
      <c r="AMJ333" s="0"/>
    </row>
    <row r="334" customFormat="false" ht="29.85" hidden="false" customHeight="false" outlineLevel="0" collapsed="false">
      <c r="A334" s="101" t="n">
        <v>105303327</v>
      </c>
      <c r="B334" s="13" t="s">
        <v>6194</v>
      </c>
      <c r="C334" s="14" t="n">
        <v>9387</v>
      </c>
    </row>
    <row r="335" customFormat="false" ht="29.85" hidden="false" customHeight="false" outlineLevel="0" collapsed="false">
      <c r="A335" s="78" t="n">
        <v>105303334</v>
      </c>
      <c r="B335" s="13" t="s">
        <v>943</v>
      </c>
      <c r="C335" s="14" t="n">
        <v>11486.8</v>
      </c>
    </row>
    <row r="336" customFormat="false" ht="29.85" hidden="false" customHeight="false" outlineLevel="0" collapsed="false">
      <c r="A336" s="78" t="n">
        <v>105303365</v>
      </c>
      <c r="B336" s="13" t="s">
        <v>3996</v>
      </c>
      <c r="C336" s="14" t="n">
        <v>11486.8</v>
      </c>
    </row>
    <row r="337" customFormat="false" ht="29.85" hidden="false" customHeight="false" outlineLevel="0" collapsed="false">
      <c r="A337" s="78" t="n">
        <v>105303400</v>
      </c>
      <c r="B337" s="13" t="s">
        <v>2375</v>
      </c>
      <c r="C337" s="14" t="n">
        <v>30828</v>
      </c>
    </row>
    <row r="338" customFormat="false" ht="29.85" hidden="false" customHeight="false" outlineLevel="0" collapsed="false">
      <c r="A338" s="7" t="n">
        <v>105303426</v>
      </c>
      <c r="B338" s="9" t="s">
        <v>4525</v>
      </c>
      <c r="C338" s="10" t="n">
        <v>11560.5</v>
      </c>
    </row>
    <row r="339" s="23" customFormat="true" ht="29.85" hidden="false" customHeight="false" outlineLevel="0" collapsed="false">
      <c r="A339" s="7" t="n">
        <v>105303426</v>
      </c>
      <c r="B339" s="20" t="s">
        <v>4526</v>
      </c>
      <c r="C339" s="21" t="n">
        <v>11560.5</v>
      </c>
      <c r="D339" s="0"/>
      <c r="E339" s="0"/>
      <c r="F339" s="0"/>
      <c r="G339" s="0"/>
      <c r="H339" s="0"/>
      <c r="I339" s="0"/>
      <c r="J339" s="0"/>
      <c r="K339" s="0"/>
      <c r="L339" s="0"/>
      <c r="M339" s="0"/>
      <c r="ALZ339" s="0"/>
      <c r="AMA339" s="0"/>
      <c r="AMB339" s="0"/>
      <c r="AMC339" s="0"/>
      <c r="AMD339" s="0"/>
      <c r="AME339" s="0"/>
      <c r="AMF339" s="0"/>
      <c r="AMG339" s="0"/>
      <c r="AMH339" s="0"/>
      <c r="AMI339" s="0"/>
      <c r="AMJ339" s="0"/>
    </row>
    <row r="340" customFormat="false" ht="29.85" hidden="false" customHeight="false" outlineLevel="0" collapsed="false">
      <c r="A340" s="78" t="n">
        <v>105303429</v>
      </c>
      <c r="B340" s="13" t="s">
        <v>5356</v>
      </c>
      <c r="C340" s="14" t="n">
        <v>42388.5</v>
      </c>
    </row>
    <row r="341" s="12" customFormat="true" ht="29.85" hidden="false" customHeight="false" outlineLevel="0" collapsed="false">
      <c r="A341" s="101" t="n">
        <v>105303430</v>
      </c>
      <c r="B341" s="13" t="s">
        <v>1574</v>
      </c>
      <c r="C341" s="14" t="n">
        <v>7707</v>
      </c>
      <c r="AMB341" s="0"/>
      <c r="AMC341" s="0"/>
      <c r="AMD341" s="0"/>
      <c r="AME341" s="0"/>
      <c r="AMF341" s="0"/>
      <c r="AMG341" s="0"/>
      <c r="AMH341" s="0"/>
      <c r="AMI341" s="0"/>
      <c r="AMJ341" s="0"/>
    </row>
    <row r="342" s="12" customFormat="true" ht="29.85" hidden="false" customHeight="false" outlineLevel="0" collapsed="false">
      <c r="A342" s="101" t="n">
        <v>105303443</v>
      </c>
      <c r="B342" s="13" t="s">
        <v>3932</v>
      </c>
      <c r="C342" s="14" t="n">
        <v>3853.5</v>
      </c>
      <c r="AMB342" s="0"/>
      <c r="AMC342" s="0"/>
      <c r="AMD342" s="0"/>
      <c r="AME342" s="0"/>
      <c r="AMF342" s="0"/>
      <c r="AMG342" s="0"/>
      <c r="AMH342" s="0"/>
      <c r="AMI342" s="0"/>
      <c r="AMJ342" s="0"/>
    </row>
    <row r="343" s="23" customFormat="true" ht="29.85" hidden="false" customHeight="false" outlineLevel="0" collapsed="false">
      <c r="A343" s="78" t="n">
        <v>105303505</v>
      </c>
      <c r="B343" s="13" t="s">
        <v>272</v>
      </c>
      <c r="C343" s="14" t="n">
        <v>11560.5</v>
      </c>
      <c r="D343" s="0"/>
      <c r="E343" s="0"/>
      <c r="F343" s="0"/>
      <c r="G343" s="0"/>
      <c r="H343" s="0"/>
      <c r="I343" s="0"/>
      <c r="J343" s="0"/>
      <c r="K343" s="0"/>
      <c r="L343" s="0"/>
      <c r="M343" s="0"/>
      <c r="ALZ343" s="0"/>
      <c r="AMA343" s="0"/>
      <c r="AMB343" s="0"/>
      <c r="AMC343" s="0"/>
      <c r="AMD343" s="0"/>
      <c r="AME343" s="0"/>
      <c r="AMF343" s="0"/>
      <c r="AMG343" s="0"/>
      <c r="AMH343" s="0"/>
      <c r="AMI343" s="0"/>
      <c r="AMJ343" s="0"/>
    </row>
    <row r="344" customFormat="false" ht="29.85" hidden="false" customHeight="false" outlineLevel="0" collapsed="false">
      <c r="A344" s="78" t="n">
        <v>105303570</v>
      </c>
      <c r="B344" s="13" t="s">
        <v>4363</v>
      </c>
      <c r="C344" s="14" t="n">
        <v>7707</v>
      </c>
    </row>
    <row r="345" s="12" customFormat="true" ht="29.85" hidden="false" customHeight="false" outlineLevel="0" collapsed="false">
      <c r="A345" s="78" t="n">
        <v>105303595</v>
      </c>
      <c r="B345" s="13" t="s">
        <v>6411</v>
      </c>
      <c r="C345" s="14" t="n">
        <v>4693.5</v>
      </c>
      <c r="AMB345" s="0"/>
      <c r="AMC345" s="0"/>
      <c r="AMD345" s="0"/>
      <c r="AME345" s="0"/>
      <c r="AMF345" s="0"/>
      <c r="AMG345" s="0"/>
      <c r="AMH345" s="0"/>
      <c r="AMI345" s="0"/>
      <c r="AMJ345" s="0"/>
    </row>
    <row r="346" s="12" customFormat="true" ht="29.85" hidden="false" customHeight="false" outlineLevel="0" collapsed="false">
      <c r="A346" s="78" t="n">
        <v>105303698</v>
      </c>
      <c r="B346" s="13" t="s">
        <v>1819</v>
      </c>
      <c r="C346" s="14" t="n">
        <v>3853.5</v>
      </c>
      <c r="AMB346" s="0"/>
      <c r="AMC346" s="0"/>
      <c r="AMD346" s="0"/>
      <c r="AME346" s="0"/>
      <c r="AMF346" s="0"/>
      <c r="AMG346" s="0"/>
      <c r="AMH346" s="0"/>
      <c r="AMI346" s="0"/>
      <c r="AMJ346" s="0"/>
    </row>
    <row r="347" s="23" customFormat="true" ht="29.85" hidden="false" customHeight="false" outlineLevel="0" collapsed="false">
      <c r="A347" s="78" t="n">
        <v>105303721</v>
      </c>
      <c r="B347" s="13" t="s">
        <v>2853</v>
      </c>
      <c r="C347" s="14" t="n">
        <v>9387</v>
      </c>
      <c r="D347" s="0"/>
      <c r="E347" s="0"/>
      <c r="F347" s="0"/>
      <c r="G347" s="0"/>
      <c r="H347" s="0"/>
      <c r="I347" s="0"/>
      <c r="J347" s="0"/>
      <c r="K347" s="0"/>
      <c r="L347" s="0"/>
      <c r="M347" s="0"/>
      <c r="ALZ347" s="0"/>
      <c r="AMA347" s="0"/>
      <c r="AMB347" s="0"/>
      <c r="AMC347" s="0"/>
      <c r="AMD347" s="0"/>
      <c r="AME347" s="0"/>
      <c r="AMF347" s="0"/>
      <c r="AMG347" s="0"/>
      <c r="AMH347" s="0"/>
      <c r="AMI347" s="0"/>
      <c r="AMJ347" s="0"/>
    </row>
    <row r="348" customFormat="false" ht="29.85" hidden="false" customHeight="false" outlineLevel="0" collapsed="false">
      <c r="A348" s="78" t="n">
        <v>105303744</v>
      </c>
      <c r="B348" s="13" t="s">
        <v>4428</v>
      </c>
      <c r="C348" s="14" t="n">
        <v>7707</v>
      </c>
    </row>
    <row r="349" customFormat="false" ht="29.85" hidden="false" customHeight="false" outlineLevel="0" collapsed="false">
      <c r="A349" s="101" t="n">
        <v>105303779</v>
      </c>
      <c r="B349" s="13" t="s">
        <v>5807</v>
      </c>
      <c r="C349" s="14" t="n">
        <v>7707</v>
      </c>
    </row>
    <row r="350" s="23" customFormat="true" ht="29.85" hidden="false" customHeight="false" outlineLevel="0" collapsed="false">
      <c r="A350" s="78" t="n">
        <v>105303831</v>
      </c>
      <c r="B350" s="13" t="s">
        <v>5488</v>
      </c>
      <c r="C350" s="14" t="n">
        <v>7707</v>
      </c>
      <c r="D350" s="0"/>
      <c r="E350" s="0"/>
      <c r="F350" s="0"/>
      <c r="G350" s="0"/>
      <c r="H350" s="0"/>
      <c r="I350" s="0"/>
      <c r="J350" s="0"/>
      <c r="K350" s="0"/>
      <c r="L350" s="0"/>
      <c r="M350" s="0"/>
      <c r="ALZ350" s="0"/>
      <c r="AMA350" s="0"/>
      <c r="AMB350" s="0"/>
      <c r="AMC350" s="0"/>
      <c r="AMD350" s="0"/>
      <c r="AME350" s="0"/>
      <c r="AMF350" s="0"/>
      <c r="AMG350" s="0"/>
      <c r="AMH350" s="0"/>
      <c r="AMI350" s="0"/>
      <c r="AMJ350" s="0"/>
    </row>
    <row r="351" customFormat="false" ht="29.85" hidden="false" customHeight="false" outlineLevel="0" collapsed="false">
      <c r="A351" s="101" t="n">
        <v>105303850</v>
      </c>
      <c r="B351" s="13" t="s">
        <v>5977</v>
      </c>
      <c r="C351" s="14" t="n">
        <v>3853.5</v>
      </c>
    </row>
    <row r="352" s="23" customFormat="true" ht="15.65" hidden="false" customHeight="false" outlineLevel="0" collapsed="false">
      <c r="A352" s="101" t="n">
        <v>105303923</v>
      </c>
      <c r="B352" s="13" t="s">
        <v>6756</v>
      </c>
      <c r="C352" s="14" t="n">
        <v>7707</v>
      </c>
      <c r="D352" s="0"/>
      <c r="E352" s="0"/>
      <c r="F352" s="0"/>
      <c r="G352" s="0"/>
      <c r="H352" s="0"/>
      <c r="I352" s="0"/>
      <c r="J352" s="0"/>
      <c r="K352" s="0"/>
      <c r="L352" s="0"/>
      <c r="M352" s="0"/>
      <c r="ALZ352" s="0"/>
      <c r="AMA352" s="0"/>
      <c r="AMB352" s="0"/>
      <c r="AMC352" s="0"/>
      <c r="AMD352" s="0"/>
      <c r="AME352" s="0"/>
      <c r="AMF352" s="0"/>
      <c r="AMG352" s="0"/>
      <c r="AMH352" s="0"/>
      <c r="AMI352" s="0"/>
      <c r="AMJ352" s="0"/>
    </row>
    <row r="353" customFormat="false" ht="15.65" hidden="false" customHeight="false" outlineLevel="0" collapsed="false">
      <c r="A353" s="78" t="n">
        <v>105303930</v>
      </c>
      <c r="B353" s="13" t="s">
        <v>6102</v>
      </c>
      <c r="C353" s="14" t="n">
        <v>9387</v>
      </c>
    </row>
    <row r="354" s="23" customFormat="true" ht="15.65" hidden="false" customHeight="false" outlineLevel="0" collapsed="false">
      <c r="A354" s="78" t="n">
        <v>105303974</v>
      </c>
      <c r="B354" s="13" t="s">
        <v>6673</v>
      </c>
      <c r="C354" s="14" t="n">
        <v>15414</v>
      </c>
      <c r="D354" s="0"/>
      <c r="E354" s="0"/>
      <c r="F354" s="0"/>
      <c r="G354" s="0"/>
      <c r="H354" s="0"/>
      <c r="I354" s="0"/>
      <c r="J354" s="0"/>
      <c r="K354" s="0"/>
      <c r="L354" s="0"/>
      <c r="M354" s="0"/>
      <c r="ALZ354" s="0"/>
      <c r="AMA354" s="0"/>
      <c r="AMB354" s="0"/>
      <c r="AMC354" s="0"/>
      <c r="AMD354" s="0"/>
      <c r="AME354" s="0"/>
      <c r="AMF354" s="0"/>
      <c r="AMG354" s="0"/>
      <c r="AMH354" s="0"/>
      <c r="AMI354" s="0"/>
      <c r="AMJ354" s="0"/>
    </row>
    <row r="355" s="32" customFormat="true" ht="15.65" hidden="false" customHeight="false" outlineLevel="0" collapsed="false">
      <c r="A355" s="78" t="n">
        <v>105304001</v>
      </c>
      <c r="B355" s="13" t="s">
        <v>388</v>
      </c>
      <c r="C355" s="14" t="n">
        <v>7707</v>
      </c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customFormat="false" ht="15.65" hidden="false" customHeight="false" outlineLevel="0" collapsed="false">
      <c r="A356" s="78" t="n">
        <v>105304002</v>
      </c>
      <c r="B356" s="13" t="s">
        <v>3261</v>
      </c>
      <c r="C356" s="14" t="n">
        <v>3853.5</v>
      </c>
    </row>
    <row r="357" customFormat="false" ht="29.85" hidden="false" customHeight="false" outlineLevel="0" collapsed="false">
      <c r="A357" s="78" t="n">
        <v>105304017</v>
      </c>
      <c r="B357" s="13" t="s">
        <v>2855</v>
      </c>
      <c r="C357" s="14" t="n">
        <v>7707</v>
      </c>
    </row>
    <row r="358" s="23" customFormat="true" ht="29.85" hidden="false" customHeight="false" outlineLevel="0" collapsed="false">
      <c r="A358" s="78" t="n">
        <v>105304020</v>
      </c>
      <c r="B358" s="13" t="s">
        <v>2457</v>
      </c>
      <c r="C358" s="14" t="n">
        <v>4693.5</v>
      </c>
      <c r="D358" s="0"/>
      <c r="E358" s="0"/>
      <c r="F358" s="0"/>
      <c r="G358" s="0"/>
      <c r="H358" s="0"/>
      <c r="I358" s="0"/>
      <c r="J358" s="0"/>
      <c r="K358" s="0"/>
      <c r="L358" s="0"/>
      <c r="M358" s="0"/>
      <c r="ALZ358" s="0"/>
      <c r="AMA358" s="0"/>
      <c r="AMB358" s="0"/>
      <c r="AMC358" s="0"/>
      <c r="AMD358" s="0"/>
      <c r="AME358" s="0"/>
      <c r="AMF358" s="0"/>
      <c r="AMG358" s="0"/>
      <c r="AMH358" s="0"/>
      <c r="AMI358" s="0"/>
      <c r="AMJ358" s="0"/>
    </row>
    <row r="359" customFormat="false" ht="29.85" hidden="false" customHeight="false" outlineLevel="0" collapsed="false">
      <c r="A359" s="101" t="n">
        <v>105304053</v>
      </c>
      <c r="B359" s="13" t="s">
        <v>6523</v>
      </c>
      <c r="C359" s="14" t="n">
        <v>7707</v>
      </c>
      <c r="D359" s="24"/>
      <c r="E359" s="24"/>
      <c r="F359" s="24"/>
      <c r="G359" s="24"/>
      <c r="H359" s="24"/>
      <c r="I359" s="24"/>
      <c r="J359" s="24"/>
      <c r="K359" s="24"/>
      <c r="L359" s="24"/>
      <c r="M359" s="24"/>
    </row>
    <row r="360" customFormat="false" ht="29.85" hidden="false" customHeight="false" outlineLevel="0" collapsed="false">
      <c r="A360" s="78" t="n">
        <v>105304111</v>
      </c>
      <c r="B360" s="13" t="s">
        <v>354</v>
      </c>
      <c r="C360" s="14" t="n">
        <v>3853.5</v>
      </c>
    </row>
    <row r="361" s="12" customFormat="true" ht="29.85" hidden="false" customHeight="false" outlineLevel="0" collapsed="false">
      <c r="A361" s="101" t="n">
        <v>105304114</v>
      </c>
      <c r="B361" s="13" t="s">
        <v>4490</v>
      </c>
      <c r="C361" s="14" t="n">
        <v>4693.5</v>
      </c>
      <c r="AMB361" s="0"/>
      <c r="AMC361" s="0"/>
      <c r="AMD361" s="0"/>
      <c r="AME361" s="0"/>
      <c r="AMF361" s="0"/>
      <c r="AMG361" s="0"/>
      <c r="AMH361" s="0"/>
      <c r="AMI361" s="0"/>
      <c r="AMJ361" s="0"/>
    </row>
    <row r="362" customFormat="false" ht="29.85" hidden="false" customHeight="false" outlineLevel="0" collapsed="false">
      <c r="A362" s="78" t="n">
        <v>105304117</v>
      </c>
      <c r="B362" s="13" t="s">
        <v>4802</v>
      </c>
      <c r="C362" s="14" t="n">
        <v>7707</v>
      </c>
    </row>
    <row r="363" customFormat="false" ht="29.85" hidden="false" customHeight="false" outlineLevel="0" collapsed="false">
      <c r="A363" s="78" t="n">
        <v>105304142</v>
      </c>
      <c r="B363" s="13" t="s">
        <v>4547</v>
      </c>
      <c r="C363" s="14" t="n">
        <v>28161</v>
      </c>
    </row>
    <row r="364" s="12" customFormat="true" ht="29.85" hidden="false" customHeight="false" outlineLevel="0" collapsed="false">
      <c r="A364" s="78" t="n">
        <v>105304174</v>
      </c>
      <c r="B364" s="13" t="s">
        <v>6151</v>
      </c>
      <c r="C364" s="14" t="n">
        <v>15414</v>
      </c>
      <c r="AMB364" s="0"/>
      <c r="AMC364" s="0"/>
      <c r="AMD364" s="0"/>
      <c r="AME364" s="0"/>
      <c r="AMF364" s="0"/>
      <c r="AMG364" s="0"/>
      <c r="AMH364" s="0"/>
      <c r="AMI364" s="0"/>
      <c r="AMJ364" s="0"/>
    </row>
    <row r="365" customFormat="false" ht="29.85" hidden="false" customHeight="false" outlineLevel="0" collapsed="false">
      <c r="A365" s="101" t="n">
        <v>105304224</v>
      </c>
      <c r="B365" s="13" t="s">
        <v>1056</v>
      </c>
      <c r="C365" s="14" t="n">
        <v>7707</v>
      </c>
    </row>
    <row r="366" customFormat="false" ht="29.85" hidden="false" customHeight="false" outlineLevel="0" collapsed="false">
      <c r="A366" s="78" t="n">
        <v>105304261</v>
      </c>
      <c r="B366" s="13" t="s">
        <v>1870</v>
      </c>
      <c r="C366" s="14" t="n">
        <v>14080.5</v>
      </c>
    </row>
    <row r="367" customFormat="false" ht="29.85" hidden="false" customHeight="false" outlineLevel="0" collapsed="false">
      <c r="A367" s="78" t="n">
        <v>105304268</v>
      </c>
      <c r="B367" s="13" t="s">
        <v>4205</v>
      </c>
      <c r="C367" s="14" t="n">
        <v>7707</v>
      </c>
    </row>
    <row r="368" customFormat="false" ht="29.85" hidden="false" customHeight="false" outlineLevel="0" collapsed="false">
      <c r="A368" s="78" t="n">
        <v>105304274</v>
      </c>
      <c r="B368" s="13" t="s">
        <v>6655</v>
      </c>
      <c r="C368" s="14" t="n">
        <v>3853.5</v>
      </c>
    </row>
    <row r="369" customFormat="false" ht="29.85" hidden="false" customHeight="false" outlineLevel="0" collapsed="false">
      <c r="A369" s="78" t="n">
        <v>105304289</v>
      </c>
      <c r="B369" s="13" t="s">
        <v>1334</v>
      </c>
      <c r="C369" s="14" t="n">
        <v>3853.5</v>
      </c>
    </row>
    <row r="370" customFormat="false" ht="29.85" hidden="false" customHeight="false" outlineLevel="0" collapsed="false">
      <c r="A370" s="78" t="n">
        <v>105304306</v>
      </c>
      <c r="B370" s="13" t="s">
        <v>6695</v>
      </c>
      <c r="C370" s="14" t="n">
        <v>7707</v>
      </c>
    </row>
    <row r="371" customFormat="false" ht="15.65" hidden="false" customHeight="false" outlineLevel="0" collapsed="false">
      <c r="A371" s="78" t="n">
        <v>105304307</v>
      </c>
      <c r="B371" s="13" t="s">
        <v>6104</v>
      </c>
      <c r="C371" s="14" t="n">
        <v>7707</v>
      </c>
    </row>
    <row r="372" customFormat="false" ht="29.85" hidden="false" customHeight="false" outlineLevel="0" collapsed="false">
      <c r="A372" s="78" t="n">
        <v>105304325</v>
      </c>
      <c r="B372" s="13" t="s">
        <v>1646</v>
      </c>
      <c r="C372" s="14" t="n">
        <v>3853.5</v>
      </c>
    </row>
    <row r="373" customFormat="false" ht="15.65" hidden="false" customHeight="false" outlineLevel="0" collapsed="false">
      <c r="A373" s="78" t="n">
        <v>105304352</v>
      </c>
      <c r="B373" s="13" t="s">
        <v>3613</v>
      </c>
      <c r="C373" s="14" t="n">
        <v>11560.5</v>
      </c>
    </row>
    <row r="374" s="32" customFormat="true" ht="21.45" hidden="false" customHeight="true" outlineLevel="0" collapsed="false">
      <c r="A374" s="78" t="n">
        <v>105304473</v>
      </c>
      <c r="B374" s="13" t="s">
        <v>3230</v>
      </c>
      <c r="C374" s="14" t="n">
        <v>3853.5</v>
      </c>
      <c r="ALZ374" s="0"/>
      <c r="AMA374" s="0"/>
      <c r="AMB374" s="0"/>
      <c r="AMC374" s="0"/>
      <c r="AMD374" s="0"/>
      <c r="AME374" s="0"/>
      <c r="AMF374" s="0"/>
      <c r="AMG374" s="0"/>
      <c r="AMH374" s="0"/>
      <c r="AMI374" s="0"/>
      <c r="AMJ374" s="0"/>
    </row>
    <row r="375" customFormat="false" ht="15.65" hidden="false" customHeight="false" outlineLevel="0" collapsed="false">
      <c r="A375" s="101" t="n">
        <v>105304508</v>
      </c>
      <c r="B375" s="13" t="s">
        <v>1404</v>
      </c>
      <c r="C375" s="14" t="n">
        <v>9387</v>
      </c>
    </row>
    <row r="376" customFormat="false" ht="29.85" hidden="false" customHeight="false" outlineLevel="0" collapsed="false">
      <c r="A376" s="78" t="n">
        <v>105304654</v>
      </c>
      <c r="B376" s="13" t="s">
        <v>2237</v>
      </c>
      <c r="C376" s="14" t="n">
        <v>3853.5</v>
      </c>
    </row>
    <row r="377" customFormat="false" ht="29.85" hidden="false" customHeight="false" outlineLevel="0" collapsed="false">
      <c r="A377" s="78" t="n">
        <v>105304659</v>
      </c>
      <c r="B377" s="13" t="s">
        <v>6649</v>
      </c>
      <c r="C377" s="14" t="n">
        <v>3853.5</v>
      </c>
    </row>
    <row r="378" customFormat="false" ht="29.85" hidden="false" customHeight="false" outlineLevel="0" collapsed="false">
      <c r="A378" s="78" t="n">
        <v>105304738</v>
      </c>
      <c r="B378" s="13" t="s">
        <v>258</v>
      </c>
      <c r="C378" s="14" t="n">
        <v>7707</v>
      </c>
    </row>
    <row r="379" customFormat="false" ht="15.65" hidden="false" customHeight="false" outlineLevel="0" collapsed="false">
      <c r="A379" s="78" t="n">
        <v>105304808</v>
      </c>
      <c r="B379" s="13" t="s">
        <v>4327</v>
      </c>
      <c r="C379" s="14" t="n">
        <v>11560.5</v>
      </c>
    </row>
    <row r="380" customFormat="false" ht="29.85" hidden="false" customHeight="false" outlineLevel="0" collapsed="false">
      <c r="A380" s="78" t="n">
        <v>105304812</v>
      </c>
      <c r="B380" s="13" t="s">
        <v>6154</v>
      </c>
      <c r="C380" s="14" t="n">
        <v>3853.5</v>
      </c>
    </row>
    <row r="381" customFormat="false" ht="29.85" hidden="false" customHeight="false" outlineLevel="0" collapsed="false">
      <c r="A381" s="78" t="n">
        <v>105304827</v>
      </c>
      <c r="B381" s="13" t="s">
        <v>3705</v>
      </c>
      <c r="C381" s="14" t="n">
        <v>7707</v>
      </c>
    </row>
    <row r="382" customFormat="false" ht="15.65" hidden="false" customHeight="false" outlineLevel="0" collapsed="false">
      <c r="A382" s="78" t="n">
        <v>105304843</v>
      </c>
      <c r="B382" s="13" t="s">
        <v>3419</v>
      </c>
      <c r="C382" s="14" t="n">
        <v>4693.5</v>
      </c>
    </row>
    <row r="383" customFormat="false" ht="29.85" hidden="false" customHeight="false" outlineLevel="0" collapsed="false">
      <c r="A383" s="7" t="n">
        <v>105304862</v>
      </c>
      <c r="B383" s="9" t="s">
        <v>5231</v>
      </c>
      <c r="C383" s="10" t="n">
        <v>7707</v>
      </c>
    </row>
    <row r="384" customFormat="false" ht="29.85" hidden="false" customHeight="false" outlineLevel="0" collapsed="false">
      <c r="A384" s="7" t="n">
        <v>105304862</v>
      </c>
      <c r="B384" s="9" t="s">
        <v>5232</v>
      </c>
      <c r="C384" s="10" t="n">
        <v>7707</v>
      </c>
    </row>
    <row r="385" s="23" customFormat="true" ht="29.85" hidden="false" customHeight="false" outlineLevel="0" collapsed="false">
      <c r="A385" s="78" t="n">
        <v>105304864</v>
      </c>
      <c r="B385" s="13" t="s">
        <v>2887</v>
      </c>
      <c r="C385" s="14" t="n">
        <v>23121</v>
      </c>
      <c r="D385" s="0"/>
      <c r="E385" s="0"/>
      <c r="F385" s="0"/>
      <c r="G385" s="0"/>
      <c r="H385" s="0"/>
      <c r="I385" s="0"/>
      <c r="J385" s="0"/>
      <c r="K385" s="0"/>
      <c r="L385" s="0"/>
      <c r="M385" s="0"/>
      <c r="ALZ385" s="0"/>
      <c r="AMA385" s="0"/>
      <c r="AMB385" s="0"/>
      <c r="AMC385" s="0"/>
      <c r="AMD385" s="0"/>
      <c r="AME385" s="0"/>
      <c r="AMF385" s="0"/>
      <c r="AMG385" s="0"/>
      <c r="AMH385" s="0"/>
      <c r="AMI385" s="0"/>
      <c r="AMJ385" s="0"/>
    </row>
    <row r="386" customFormat="false" ht="29.85" hidden="false" customHeight="false" outlineLevel="0" collapsed="false">
      <c r="A386" s="101" t="n">
        <v>105304906</v>
      </c>
      <c r="B386" s="13" t="s">
        <v>936</v>
      </c>
      <c r="C386" s="14" t="n">
        <v>14080.5</v>
      </c>
    </row>
    <row r="387" customFormat="false" ht="29.85" hidden="false" customHeight="false" outlineLevel="0" collapsed="false">
      <c r="A387" s="102" t="n">
        <v>105304952</v>
      </c>
      <c r="B387" s="30" t="s">
        <v>1019</v>
      </c>
      <c r="C387" s="31" t="n">
        <v>3853.5</v>
      </c>
      <c r="D387" s="24"/>
      <c r="E387" s="24"/>
      <c r="F387" s="24"/>
      <c r="G387" s="24"/>
      <c r="H387" s="24"/>
      <c r="I387" s="24"/>
      <c r="J387" s="24"/>
      <c r="K387" s="24"/>
      <c r="L387" s="24"/>
      <c r="M387" s="24"/>
    </row>
    <row r="388" customFormat="false" ht="29.85" hidden="false" customHeight="false" outlineLevel="0" collapsed="false">
      <c r="A388" s="78" t="n">
        <v>105304984</v>
      </c>
      <c r="B388" s="13" t="s">
        <v>3115</v>
      </c>
      <c r="C388" s="14" t="n">
        <v>15414</v>
      </c>
      <c r="D388" s="24"/>
      <c r="E388" s="24"/>
      <c r="F388" s="24"/>
      <c r="G388" s="24"/>
      <c r="H388" s="24"/>
      <c r="I388" s="24"/>
      <c r="J388" s="24"/>
      <c r="K388" s="24"/>
      <c r="L388" s="24"/>
      <c r="M388" s="24"/>
    </row>
    <row r="389" customFormat="false" ht="29.85" hidden="false" customHeight="false" outlineLevel="0" collapsed="false">
      <c r="A389" s="101" t="n">
        <v>105304994</v>
      </c>
      <c r="B389" s="13" t="s">
        <v>3341</v>
      </c>
      <c r="C389" s="14" t="n">
        <v>3853.5</v>
      </c>
      <c r="D389" s="24"/>
      <c r="E389" s="24"/>
      <c r="F389" s="24"/>
      <c r="G389" s="24"/>
      <c r="H389" s="24"/>
      <c r="I389" s="24"/>
      <c r="J389" s="24"/>
      <c r="K389" s="24"/>
      <c r="L389" s="24"/>
      <c r="M389" s="24"/>
    </row>
    <row r="390" customFormat="false" ht="15.65" hidden="false" customHeight="false" outlineLevel="0" collapsed="false">
      <c r="A390" s="78" t="n">
        <v>105304996</v>
      </c>
      <c r="B390" s="13" t="s">
        <v>6520</v>
      </c>
      <c r="C390" s="14" t="n">
        <v>9387</v>
      </c>
    </row>
    <row r="391" s="23" customFormat="true" ht="29.85" hidden="false" customHeight="false" outlineLevel="0" collapsed="false">
      <c r="A391" s="101" t="n">
        <v>105304997</v>
      </c>
      <c r="B391" s="13" t="s">
        <v>3863</v>
      </c>
      <c r="C391" s="14" t="n">
        <v>7707</v>
      </c>
      <c r="D391" s="0"/>
      <c r="E391" s="0"/>
      <c r="F391" s="0"/>
      <c r="G391" s="0"/>
      <c r="H391" s="0"/>
      <c r="I391" s="0"/>
      <c r="J391" s="0"/>
      <c r="K391" s="0"/>
      <c r="L391" s="0"/>
      <c r="M391" s="0"/>
      <c r="ALZ391" s="0"/>
      <c r="AMA391" s="0"/>
      <c r="AMB391" s="0"/>
      <c r="AMC391" s="0"/>
      <c r="AMD391" s="0"/>
      <c r="AME391" s="0"/>
      <c r="AMF391" s="0"/>
      <c r="AMG391" s="0"/>
      <c r="AMH391" s="0"/>
      <c r="AMI391" s="0"/>
      <c r="AMJ391" s="0"/>
    </row>
    <row r="392" s="39" customFormat="true" ht="29.85" hidden="false" customHeight="false" outlineLevel="0" collapsed="false">
      <c r="A392" s="78" t="n">
        <v>105305007</v>
      </c>
      <c r="B392" s="13" t="s">
        <v>856</v>
      </c>
      <c r="C392" s="14" t="n">
        <v>7707</v>
      </c>
      <c r="AMB392" s="0"/>
      <c r="AMC392" s="0"/>
      <c r="AMD392" s="0"/>
      <c r="AME392" s="0"/>
      <c r="AMF392" s="0"/>
      <c r="AMG392" s="0"/>
      <c r="AMH392" s="0"/>
      <c r="AMI392" s="0"/>
      <c r="AMJ392" s="0"/>
    </row>
    <row r="393" customFormat="false" ht="29.85" hidden="false" customHeight="false" outlineLevel="0" collapsed="false">
      <c r="A393" s="78" t="n">
        <v>105305015</v>
      </c>
      <c r="B393" s="13" t="s">
        <v>3227</v>
      </c>
      <c r="C393" s="14" t="n">
        <v>7707</v>
      </c>
      <c r="D393" s="24"/>
      <c r="E393" s="24"/>
      <c r="F393" s="24"/>
      <c r="G393" s="24"/>
      <c r="H393" s="24"/>
      <c r="I393" s="24"/>
      <c r="J393" s="24"/>
      <c r="K393" s="24"/>
      <c r="L393" s="24"/>
      <c r="M393" s="24"/>
    </row>
    <row r="394" customFormat="false" ht="29.85" hidden="false" customHeight="false" outlineLevel="0" collapsed="false">
      <c r="A394" s="78" t="n">
        <v>105305047</v>
      </c>
      <c r="B394" s="13" t="s">
        <v>554</v>
      </c>
      <c r="C394" s="14" t="n">
        <v>7707</v>
      </c>
      <c r="D394" s="24"/>
      <c r="E394" s="24"/>
      <c r="F394" s="24"/>
      <c r="G394" s="24"/>
      <c r="H394" s="24"/>
      <c r="I394" s="24"/>
      <c r="J394" s="24"/>
      <c r="K394" s="24"/>
      <c r="L394" s="24"/>
      <c r="M394" s="24"/>
    </row>
    <row r="395" customFormat="false" ht="29.85" hidden="false" customHeight="false" outlineLevel="0" collapsed="false">
      <c r="A395" s="78" t="n">
        <v>105305053</v>
      </c>
      <c r="B395" s="13" t="s">
        <v>1425</v>
      </c>
      <c r="C395" s="14" t="n">
        <v>3853.5</v>
      </c>
      <c r="D395" s="24"/>
      <c r="E395" s="24"/>
      <c r="F395" s="24"/>
      <c r="G395" s="24"/>
      <c r="H395" s="24"/>
      <c r="I395" s="24"/>
      <c r="J395" s="24"/>
      <c r="K395" s="24"/>
      <c r="L395" s="24"/>
      <c r="M395" s="24"/>
    </row>
    <row r="396" customFormat="false" ht="29.85" hidden="false" customHeight="false" outlineLevel="0" collapsed="false">
      <c r="A396" s="78" t="n">
        <v>105305054</v>
      </c>
      <c r="B396" s="13" t="s">
        <v>5218</v>
      </c>
      <c r="C396" s="14" t="n">
        <v>3853.5</v>
      </c>
    </row>
    <row r="397" s="23" customFormat="true" ht="15.65" hidden="false" customHeight="false" outlineLevel="0" collapsed="false">
      <c r="A397" s="78" t="n">
        <v>105305055</v>
      </c>
      <c r="B397" s="13" t="s">
        <v>1053</v>
      </c>
      <c r="C397" s="14" t="n">
        <v>3853.5</v>
      </c>
      <c r="D397" s="0"/>
      <c r="E397" s="0"/>
      <c r="F397" s="0"/>
      <c r="G397" s="0"/>
      <c r="H397" s="0"/>
      <c r="I397" s="0"/>
      <c r="J397" s="0"/>
      <c r="K397" s="0"/>
      <c r="L397" s="0"/>
      <c r="M397" s="0"/>
      <c r="ALZ397" s="0"/>
      <c r="AMA397" s="0"/>
      <c r="AMB397" s="0"/>
      <c r="AMC397" s="0"/>
      <c r="AMD397" s="0"/>
      <c r="AME397" s="0"/>
      <c r="AMF397" s="0"/>
      <c r="AMG397" s="0"/>
      <c r="AMH397" s="0"/>
      <c r="AMI397" s="0"/>
      <c r="AMJ397" s="0"/>
    </row>
    <row r="398" s="33" customFormat="true" ht="15.65" hidden="false" customHeight="false" outlineLevel="0" collapsed="false">
      <c r="A398" s="78" t="n">
        <v>105305059</v>
      </c>
      <c r="B398" s="13" t="s">
        <v>4330</v>
      </c>
      <c r="C398" s="14" t="n">
        <v>15414</v>
      </c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ALZ398" s="0"/>
      <c r="AMA398" s="0"/>
      <c r="AMB398" s="0"/>
      <c r="AMC398" s="0"/>
      <c r="AMD398" s="0"/>
      <c r="AME398" s="0"/>
      <c r="AMF398" s="0"/>
      <c r="AMG398" s="0"/>
      <c r="AMH398" s="0"/>
      <c r="AMI398" s="0"/>
      <c r="AMJ398" s="0"/>
    </row>
    <row r="399" customFormat="false" ht="15.65" hidden="false" customHeight="false" outlineLevel="0" collapsed="false">
      <c r="A399" s="78" t="n">
        <v>105305064</v>
      </c>
      <c r="B399" s="13" t="s">
        <v>2248</v>
      </c>
      <c r="C399" s="14" t="n">
        <v>3853.5</v>
      </c>
    </row>
    <row r="400" customFormat="false" ht="29.85" hidden="false" customHeight="false" outlineLevel="0" collapsed="false">
      <c r="A400" s="78" t="n">
        <v>105305065</v>
      </c>
      <c r="B400" s="13" t="s">
        <v>151</v>
      </c>
      <c r="C400" s="14" t="n">
        <v>3853.5</v>
      </c>
    </row>
    <row r="401" customFormat="false" ht="29.85" hidden="false" customHeight="false" outlineLevel="0" collapsed="false">
      <c r="A401" s="101" t="n">
        <v>105305075</v>
      </c>
      <c r="B401" s="13" t="s">
        <v>3013</v>
      </c>
      <c r="C401" s="14" t="n">
        <v>3853.5</v>
      </c>
    </row>
    <row r="402" s="23" customFormat="true" ht="29.85" hidden="false" customHeight="false" outlineLevel="0" collapsed="false">
      <c r="A402" s="78" t="n">
        <v>105305083</v>
      </c>
      <c r="B402" s="13" t="s">
        <v>4854</v>
      </c>
      <c r="C402" s="14" t="n">
        <v>19267.5</v>
      </c>
      <c r="D402" s="0"/>
      <c r="E402" s="0"/>
      <c r="F402" s="0"/>
      <c r="G402" s="0"/>
      <c r="H402" s="0"/>
      <c r="I402" s="0"/>
      <c r="J402" s="0"/>
      <c r="K402" s="0"/>
      <c r="L402" s="0"/>
      <c r="M402" s="0"/>
      <c r="ALZ402" s="0"/>
      <c r="AMA402" s="0"/>
      <c r="AMB402" s="0"/>
      <c r="AMC402" s="0"/>
      <c r="AMD402" s="0"/>
      <c r="AME402" s="0"/>
      <c r="AMF402" s="0"/>
      <c r="AMG402" s="0"/>
      <c r="AMH402" s="0"/>
      <c r="AMI402" s="0"/>
      <c r="AMJ402" s="0"/>
    </row>
    <row r="403" customFormat="false" ht="29.85" hidden="false" customHeight="false" outlineLevel="0" collapsed="false">
      <c r="A403" s="78" t="n">
        <v>105305099</v>
      </c>
      <c r="B403" s="13" t="s">
        <v>428</v>
      </c>
      <c r="C403" s="14" t="n">
        <v>3853.5</v>
      </c>
    </row>
    <row r="404" s="23" customFormat="true" ht="15.65" hidden="false" customHeight="false" outlineLevel="0" collapsed="false">
      <c r="A404" s="78" t="n">
        <v>105305103</v>
      </c>
      <c r="B404" s="13" t="s">
        <v>3010</v>
      </c>
      <c r="C404" s="14" t="n">
        <v>3853.5</v>
      </c>
      <c r="D404" s="0"/>
      <c r="E404" s="0"/>
      <c r="F404" s="0"/>
      <c r="G404" s="0"/>
      <c r="H404" s="0"/>
      <c r="I404" s="0"/>
      <c r="J404" s="0"/>
      <c r="K404" s="0"/>
      <c r="L404" s="0"/>
      <c r="M404" s="0"/>
      <c r="ALZ404" s="0"/>
      <c r="AMA404" s="0"/>
      <c r="AMB404" s="0"/>
      <c r="AMC404" s="0"/>
      <c r="AMD404" s="0"/>
      <c r="AME404" s="0"/>
      <c r="AMF404" s="0"/>
      <c r="AMG404" s="0"/>
      <c r="AMH404" s="0"/>
      <c r="AMI404" s="0"/>
      <c r="AMJ404" s="0"/>
    </row>
    <row r="405" customFormat="false" ht="29.85" hidden="false" customHeight="false" outlineLevel="0" collapsed="false">
      <c r="A405" s="78" t="n">
        <v>105305113</v>
      </c>
      <c r="B405" s="13" t="s">
        <v>6481</v>
      </c>
      <c r="C405" s="14" t="n">
        <v>3853.5</v>
      </c>
    </row>
    <row r="406" customFormat="false" ht="15.65" hidden="false" customHeight="false" outlineLevel="0" collapsed="false">
      <c r="A406" s="78" t="n">
        <v>105305121</v>
      </c>
      <c r="B406" s="13" t="s">
        <v>4446</v>
      </c>
      <c r="C406" s="14" t="n">
        <v>11560.5</v>
      </c>
    </row>
    <row r="407" customFormat="false" ht="29.85" hidden="false" customHeight="false" outlineLevel="0" collapsed="false">
      <c r="A407" s="101" t="n">
        <v>105305135</v>
      </c>
      <c r="B407" s="13" t="s">
        <v>770</v>
      </c>
      <c r="C407" s="14" t="n">
        <v>3853.5</v>
      </c>
    </row>
    <row r="408" customFormat="false" ht="15.65" hidden="false" customHeight="false" outlineLevel="0" collapsed="false">
      <c r="A408" s="78" t="n">
        <v>105305145</v>
      </c>
      <c r="B408" s="13" t="s">
        <v>4044</v>
      </c>
      <c r="C408" s="14" t="n">
        <v>15414</v>
      </c>
    </row>
    <row r="409" customFormat="false" ht="29.85" hidden="false" customHeight="false" outlineLevel="0" collapsed="false">
      <c r="A409" s="78" t="n">
        <v>105305146</v>
      </c>
      <c r="B409" s="13" t="s">
        <v>4319</v>
      </c>
      <c r="C409" s="14" t="n">
        <v>11486.8</v>
      </c>
    </row>
    <row r="410" customFormat="false" ht="29.85" hidden="false" customHeight="false" outlineLevel="0" collapsed="false">
      <c r="A410" s="78" t="n">
        <v>105305151</v>
      </c>
      <c r="B410" s="13" t="s">
        <v>328</v>
      </c>
      <c r="C410" s="14" t="n">
        <v>7707</v>
      </c>
    </row>
    <row r="411" s="23" customFormat="true" ht="29.85" hidden="false" customHeight="false" outlineLevel="0" collapsed="false">
      <c r="A411" s="78" t="n">
        <v>105305170</v>
      </c>
      <c r="B411" s="13" t="s">
        <v>4366</v>
      </c>
      <c r="C411" s="14" t="n">
        <v>3853.5</v>
      </c>
      <c r="D411" s="0"/>
      <c r="E411" s="0"/>
      <c r="F411" s="0"/>
      <c r="G411" s="0"/>
      <c r="H411" s="0"/>
      <c r="I411" s="0"/>
      <c r="J411" s="0"/>
      <c r="K411" s="0"/>
      <c r="L411" s="0"/>
      <c r="M411" s="0"/>
      <c r="ALZ411" s="0"/>
      <c r="AMA411" s="0"/>
      <c r="AMB411" s="0"/>
      <c r="AMC411" s="0"/>
      <c r="AMD411" s="0"/>
      <c r="AME411" s="0"/>
      <c r="AMF411" s="0"/>
      <c r="AMG411" s="0"/>
      <c r="AMH411" s="0"/>
      <c r="AMI411" s="0"/>
      <c r="AMJ411" s="0"/>
    </row>
    <row r="412" customFormat="false" ht="29.85" hidden="false" customHeight="false" outlineLevel="0" collapsed="false">
      <c r="A412" s="78" t="n">
        <v>105305218</v>
      </c>
      <c r="B412" s="13" t="s">
        <v>1520</v>
      </c>
      <c r="C412" s="14" t="n">
        <v>3853.5</v>
      </c>
    </row>
    <row r="413" s="23" customFormat="true" ht="29.85" hidden="false" customHeight="false" outlineLevel="0" collapsed="false">
      <c r="A413" s="102" t="n">
        <v>105305222</v>
      </c>
      <c r="B413" s="30" t="s">
        <v>3698</v>
      </c>
      <c r="C413" s="31" t="n">
        <v>7707</v>
      </c>
      <c r="D413" s="0"/>
      <c r="E413" s="0"/>
      <c r="F413" s="0"/>
      <c r="G413" s="0"/>
      <c r="H413" s="0"/>
      <c r="I413" s="0"/>
      <c r="J413" s="0"/>
      <c r="K413" s="0"/>
      <c r="L413" s="0"/>
      <c r="M413" s="0"/>
      <c r="ALZ413" s="0"/>
      <c r="AMA413" s="0"/>
      <c r="AMB413" s="0"/>
      <c r="AMC413" s="0"/>
      <c r="AMD413" s="0"/>
      <c r="AME413" s="0"/>
      <c r="AMF413" s="0"/>
      <c r="AMG413" s="0"/>
      <c r="AMH413" s="0"/>
      <c r="AMI413" s="0"/>
      <c r="AMJ413" s="0"/>
    </row>
    <row r="414" customFormat="false" ht="29.85" hidden="false" customHeight="false" outlineLevel="0" collapsed="false">
      <c r="A414" s="98" t="n">
        <v>105305239</v>
      </c>
      <c r="B414" s="99" t="s">
        <v>450</v>
      </c>
      <c r="C414" s="100" t="n">
        <v>3853.5</v>
      </c>
    </row>
    <row r="415" s="23" customFormat="true" ht="15.65" hidden="false" customHeight="false" outlineLevel="0" collapsed="false">
      <c r="A415" s="101" t="n">
        <v>105305246</v>
      </c>
      <c r="B415" s="13" t="s">
        <v>6613</v>
      </c>
      <c r="C415" s="14" t="n">
        <v>7707</v>
      </c>
      <c r="D415" s="0"/>
      <c r="E415" s="0"/>
      <c r="F415" s="0"/>
      <c r="G415" s="0"/>
      <c r="H415" s="0"/>
      <c r="I415" s="0"/>
      <c r="J415" s="0"/>
      <c r="K415" s="0"/>
      <c r="L415" s="0"/>
      <c r="M415" s="0"/>
      <c r="ALZ415" s="0"/>
      <c r="AMA415" s="0"/>
      <c r="AMB415" s="0"/>
      <c r="AMC415" s="0"/>
      <c r="AMD415" s="0"/>
      <c r="AME415" s="0"/>
      <c r="AMF415" s="0"/>
      <c r="AMG415" s="0"/>
      <c r="AMH415" s="0"/>
      <c r="AMI415" s="0"/>
      <c r="AMJ415" s="0"/>
    </row>
    <row r="416" customFormat="false" ht="29.85" hidden="false" customHeight="false" outlineLevel="0" collapsed="false">
      <c r="A416" s="7" t="n">
        <v>105305273</v>
      </c>
      <c r="B416" s="9" t="s">
        <v>5224</v>
      </c>
      <c r="C416" s="10" t="n">
        <v>11560.5</v>
      </c>
    </row>
    <row r="417" customFormat="false" ht="29.85" hidden="false" customHeight="false" outlineLevel="0" collapsed="false">
      <c r="A417" s="7" t="n">
        <v>105305273</v>
      </c>
      <c r="B417" s="20" t="s">
        <v>5225</v>
      </c>
      <c r="C417" s="21" t="n">
        <v>3853.5</v>
      </c>
    </row>
    <row r="418" s="23" customFormat="true" ht="29.85" hidden="false" customHeight="false" outlineLevel="0" collapsed="false">
      <c r="A418" s="78" t="n">
        <v>105305282</v>
      </c>
      <c r="B418" s="13" t="s">
        <v>6750</v>
      </c>
      <c r="C418" s="14" t="n">
        <v>11486.8</v>
      </c>
      <c r="D418" s="0"/>
      <c r="E418" s="0"/>
      <c r="F418" s="0"/>
      <c r="G418" s="0"/>
      <c r="H418" s="0"/>
      <c r="I418" s="0"/>
      <c r="J418" s="0"/>
      <c r="K418" s="0"/>
      <c r="L418" s="0"/>
      <c r="M418" s="0"/>
      <c r="ALZ418" s="0"/>
      <c r="AMA418" s="0"/>
      <c r="AMB418" s="0"/>
      <c r="AMC418" s="0"/>
      <c r="AMD418" s="0"/>
      <c r="AME418" s="0"/>
      <c r="AMF418" s="0"/>
      <c r="AMG418" s="0"/>
      <c r="AMH418" s="0"/>
      <c r="AMI418" s="0"/>
      <c r="AMJ418" s="0"/>
    </row>
    <row r="419" customFormat="false" ht="29.85" hidden="false" customHeight="false" outlineLevel="0" collapsed="false">
      <c r="A419" s="101" t="n">
        <v>105305298</v>
      </c>
      <c r="B419" s="13" t="s">
        <v>988</v>
      </c>
      <c r="C419" s="14" t="n">
        <v>3853.5</v>
      </c>
    </row>
    <row r="420" customFormat="false" ht="29.85" hidden="false" customHeight="false" outlineLevel="0" collapsed="false">
      <c r="A420" s="78" t="n">
        <v>105305301</v>
      </c>
      <c r="B420" s="13" t="s">
        <v>1182</v>
      </c>
      <c r="C420" s="14" t="n">
        <v>5743.4</v>
      </c>
    </row>
    <row r="421" customFormat="false" ht="29.85" hidden="false" customHeight="false" outlineLevel="0" collapsed="false">
      <c r="A421" s="78" t="n">
        <v>105305310</v>
      </c>
      <c r="B421" s="13" t="s">
        <v>5493</v>
      </c>
      <c r="C421" s="14" t="n">
        <v>3853.5</v>
      </c>
    </row>
    <row r="422" s="12" customFormat="true" ht="29.85" hidden="false" customHeight="false" outlineLevel="0" collapsed="false">
      <c r="A422" s="78" t="n">
        <v>105305320</v>
      </c>
      <c r="B422" s="13" t="s">
        <v>1867</v>
      </c>
      <c r="C422" s="14" t="n">
        <v>38535</v>
      </c>
      <c r="AMB422" s="0"/>
      <c r="AMC422" s="0"/>
      <c r="AMD422" s="0"/>
      <c r="AME422" s="0"/>
      <c r="AMF422" s="0"/>
      <c r="AMG422" s="0"/>
      <c r="AMH422" s="0"/>
      <c r="AMI422" s="0"/>
      <c r="AMJ422" s="0"/>
    </row>
    <row r="423" s="12" customFormat="true" ht="29.85" hidden="false" customHeight="false" outlineLevel="0" collapsed="false">
      <c r="A423" s="78" t="n">
        <v>105305352</v>
      </c>
      <c r="B423" s="13" t="s">
        <v>4121</v>
      </c>
      <c r="C423" s="14" t="n">
        <v>3853.5</v>
      </c>
      <c r="AMB423" s="0"/>
      <c r="AMC423" s="0"/>
      <c r="AMD423" s="0"/>
      <c r="AME423" s="0"/>
      <c r="AMF423" s="0"/>
      <c r="AMG423" s="0"/>
      <c r="AMH423" s="0"/>
      <c r="AMI423" s="0"/>
      <c r="AMJ423" s="0"/>
    </row>
    <row r="424" customFormat="false" ht="29.85" hidden="false" customHeight="false" outlineLevel="0" collapsed="false">
      <c r="A424" s="78" t="n">
        <v>105305380</v>
      </c>
      <c r="B424" s="13" t="s">
        <v>5055</v>
      </c>
      <c r="C424" s="14" t="n">
        <v>7707</v>
      </c>
    </row>
    <row r="425" customFormat="false" ht="29.85" hidden="false" customHeight="false" outlineLevel="0" collapsed="false">
      <c r="A425" s="101" t="n">
        <v>105305395</v>
      </c>
      <c r="B425" s="13" t="s">
        <v>5246</v>
      </c>
      <c r="C425" s="14" t="n">
        <v>3853.5</v>
      </c>
    </row>
    <row r="426" s="23" customFormat="true" ht="29.85" hidden="false" customHeight="false" outlineLevel="0" collapsed="false">
      <c r="A426" s="101" t="n">
        <v>105305396</v>
      </c>
      <c r="B426" s="13" t="s">
        <v>5313</v>
      </c>
      <c r="C426" s="14" t="n">
        <v>7707</v>
      </c>
      <c r="D426" s="0"/>
      <c r="E426" s="0"/>
      <c r="F426" s="0"/>
      <c r="G426" s="0"/>
      <c r="H426" s="0"/>
      <c r="I426" s="0"/>
      <c r="J426" s="0"/>
      <c r="K426" s="0"/>
      <c r="L426" s="0"/>
      <c r="M426" s="0"/>
      <c r="ALZ426" s="0"/>
      <c r="AMA426" s="0"/>
      <c r="AMB426" s="0"/>
      <c r="AMC426" s="0"/>
      <c r="AMD426" s="0"/>
      <c r="AME426" s="0"/>
      <c r="AMF426" s="0"/>
      <c r="AMG426" s="0"/>
      <c r="AMH426" s="0"/>
      <c r="AMI426" s="0"/>
      <c r="AMJ426" s="0"/>
    </row>
    <row r="427" customFormat="false" ht="29.85" hidden="false" customHeight="false" outlineLevel="0" collapsed="false">
      <c r="A427" s="101" t="n">
        <v>105305401</v>
      </c>
      <c r="B427" s="13" t="s">
        <v>4517</v>
      </c>
      <c r="C427" s="14" t="n">
        <v>9387</v>
      </c>
    </row>
    <row r="428" s="12" customFormat="true" ht="29.85" hidden="false" customHeight="false" outlineLevel="0" collapsed="false">
      <c r="A428" s="78" t="n">
        <v>105305403</v>
      </c>
      <c r="B428" s="13" t="s">
        <v>2773</v>
      </c>
      <c r="C428" s="14" t="n">
        <v>7707</v>
      </c>
      <c r="AMB428" s="0"/>
      <c r="AMC428" s="0"/>
      <c r="AMD428" s="0"/>
      <c r="AME428" s="0"/>
      <c r="AMF428" s="0"/>
      <c r="AMG428" s="0"/>
      <c r="AMH428" s="0"/>
      <c r="AMI428" s="0"/>
      <c r="AMJ428" s="0"/>
    </row>
    <row r="429" s="12" customFormat="true" ht="29.85" hidden="false" customHeight="false" outlineLevel="0" collapsed="false">
      <c r="A429" s="78" t="n">
        <v>105305410</v>
      </c>
      <c r="B429" s="13" t="s">
        <v>1192</v>
      </c>
      <c r="C429" s="14" t="n">
        <v>11560.5</v>
      </c>
      <c r="AMB429" s="0"/>
      <c r="AMC429" s="0"/>
      <c r="AMD429" s="0"/>
      <c r="AME429" s="0"/>
      <c r="AMF429" s="0"/>
      <c r="AMG429" s="0"/>
      <c r="AMH429" s="0"/>
      <c r="AMI429" s="0"/>
      <c r="AMJ429" s="0"/>
    </row>
    <row r="430" customFormat="false" ht="15.65" hidden="false" customHeight="false" outlineLevel="0" collapsed="false">
      <c r="A430" s="78" t="n">
        <v>105305430</v>
      </c>
      <c r="B430" s="13" t="s">
        <v>5888</v>
      </c>
      <c r="C430" s="14" t="n">
        <v>3853.5</v>
      </c>
    </row>
    <row r="431" customFormat="false" ht="29.85" hidden="false" customHeight="false" outlineLevel="0" collapsed="false">
      <c r="A431" s="78" t="n">
        <v>105305435</v>
      </c>
      <c r="B431" s="13" t="s">
        <v>3866</v>
      </c>
      <c r="C431" s="14" t="n">
        <v>7707</v>
      </c>
    </row>
    <row r="432" customFormat="false" ht="29.85" hidden="false" customHeight="false" outlineLevel="0" collapsed="false">
      <c r="A432" s="101" t="n">
        <v>105305439</v>
      </c>
      <c r="B432" s="13" t="s">
        <v>6773</v>
      </c>
      <c r="C432" s="14" t="n">
        <v>7707</v>
      </c>
    </row>
    <row r="433" s="12" customFormat="true" ht="15.65" hidden="false" customHeight="false" outlineLevel="0" collapsed="false">
      <c r="A433" s="78" t="n">
        <v>105305440</v>
      </c>
      <c r="B433" s="13" t="s">
        <v>2221</v>
      </c>
      <c r="C433" s="14" t="n">
        <v>7707</v>
      </c>
      <c r="AMB433" s="0"/>
      <c r="AMC433" s="0"/>
      <c r="AMD433" s="0"/>
      <c r="AME433" s="0"/>
      <c r="AMF433" s="0"/>
      <c r="AMG433" s="0"/>
      <c r="AMH433" s="0"/>
      <c r="AMI433" s="0"/>
      <c r="AMJ433" s="0"/>
    </row>
    <row r="434" s="12" customFormat="true" ht="29.85" hidden="false" customHeight="false" outlineLevel="0" collapsed="false">
      <c r="A434" s="78" t="n">
        <v>105305445</v>
      </c>
      <c r="B434" s="13" t="s">
        <v>1540</v>
      </c>
      <c r="C434" s="14" t="n">
        <v>11486.8</v>
      </c>
      <c r="AMB434" s="0"/>
      <c r="AMC434" s="0"/>
      <c r="AMD434" s="0"/>
      <c r="AME434" s="0"/>
      <c r="AMF434" s="0"/>
      <c r="AMG434" s="0"/>
      <c r="AMH434" s="0"/>
      <c r="AMI434" s="0"/>
      <c r="AMJ434" s="0"/>
    </row>
    <row r="435" customFormat="false" ht="29.85" hidden="false" customHeight="false" outlineLevel="0" collapsed="false">
      <c r="A435" s="78" t="n">
        <v>105305446</v>
      </c>
      <c r="B435" s="13" t="s">
        <v>6273</v>
      </c>
      <c r="C435" s="14" t="n">
        <v>7707</v>
      </c>
    </row>
    <row r="436" s="23" customFormat="true" ht="29.85" hidden="false" customHeight="false" outlineLevel="0" collapsed="false">
      <c r="A436" s="78" t="n">
        <v>105305447</v>
      </c>
      <c r="B436" s="13" t="s">
        <v>718</v>
      </c>
      <c r="C436" s="14" t="n">
        <v>3853.5</v>
      </c>
      <c r="D436" s="0"/>
      <c r="E436" s="0"/>
      <c r="F436" s="0"/>
      <c r="G436" s="0"/>
      <c r="H436" s="0"/>
      <c r="I436" s="0"/>
      <c r="J436" s="0"/>
      <c r="K436" s="0"/>
      <c r="L436" s="0"/>
      <c r="M436" s="0"/>
      <c r="ALZ436" s="0"/>
      <c r="AMA436" s="0"/>
      <c r="AMB436" s="0"/>
      <c r="AMC436" s="0"/>
      <c r="AMD436" s="0"/>
      <c r="AME436" s="0"/>
      <c r="AMF436" s="0"/>
      <c r="AMG436" s="0"/>
      <c r="AMH436" s="0"/>
      <c r="AMI436" s="0"/>
      <c r="AMJ436" s="0"/>
    </row>
    <row r="437" s="23" customFormat="true" ht="29.85" hidden="false" customHeight="false" outlineLevel="0" collapsed="false">
      <c r="A437" s="78" t="n">
        <v>105305449</v>
      </c>
      <c r="B437" s="13" t="s">
        <v>5891</v>
      </c>
      <c r="C437" s="14" t="n">
        <v>4693.5</v>
      </c>
      <c r="D437" s="0"/>
      <c r="E437" s="0"/>
      <c r="F437" s="0"/>
      <c r="G437" s="0"/>
      <c r="H437" s="0"/>
      <c r="I437" s="0"/>
      <c r="J437" s="0"/>
      <c r="K437" s="0"/>
      <c r="L437" s="0"/>
      <c r="M437" s="0"/>
      <c r="ALZ437" s="0"/>
      <c r="AMA437" s="0"/>
      <c r="AMB437" s="0"/>
      <c r="AMC437" s="0"/>
      <c r="AMD437" s="0"/>
      <c r="AME437" s="0"/>
      <c r="AMF437" s="0"/>
      <c r="AMG437" s="0"/>
      <c r="AMH437" s="0"/>
      <c r="AMI437" s="0"/>
      <c r="AMJ437" s="0"/>
    </row>
    <row r="438" s="32" customFormat="true" ht="29.85" hidden="false" customHeight="false" outlineLevel="0" collapsed="false">
      <c r="A438" s="78" t="n">
        <v>105305460</v>
      </c>
      <c r="B438" s="13" t="s">
        <v>6595</v>
      </c>
      <c r="C438" s="14" t="n">
        <v>11560.5</v>
      </c>
      <c r="ALZ438" s="0"/>
      <c r="AMA438" s="0"/>
      <c r="AMB438" s="0"/>
      <c r="AMC438" s="0"/>
      <c r="AMD438" s="0"/>
      <c r="AME438" s="0"/>
      <c r="AMF438" s="0"/>
      <c r="AMG438" s="0"/>
      <c r="AMH438" s="0"/>
      <c r="AMI438" s="0"/>
      <c r="AMJ438" s="0"/>
    </row>
    <row r="439" customFormat="false" ht="15.65" hidden="false" customHeight="false" outlineLevel="0" collapsed="false">
      <c r="A439" s="101" t="n">
        <v>105305461</v>
      </c>
      <c r="B439" s="13" t="s">
        <v>6405</v>
      </c>
      <c r="C439" s="14" t="n">
        <v>11486.8</v>
      </c>
    </row>
    <row r="440" s="23" customFormat="true" ht="29.85" hidden="false" customHeight="false" outlineLevel="0" collapsed="false">
      <c r="A440" s="78" t="n">
        <v>105305467</v>
      </c>
      <c r="B440" s="13" t="s">
        <v>4035</v>
      </c>
      <c r="C440" s="14" t="n">
        <v>4693.5</v>
      </c>
      <c r="D440" s="0"/>
      <c r="E440" s="0"/>
      <c r="F440" s="0"/>
      <c r="G440" s="0"/>
      <c r="H440" s="0"/>
      <c r="I440" s="0"/>
      <c r="J440" s="0"/>
      <c r="K440" s="0"/>
      <c r="L440" s="0"/>
      <c r="M440" s="0"/>
      <c r="ALZ440" s="0"/>
      <c r="AMA440" s="0"/>
      <c r="AMB440" s="0"/>
      <c r="AMC440" s="0"/>
      <c r="AMD440" s="0"/>
      <c r="AME440" s="0"/>
      <c r="AMF440" s="0"/>
      <c r="AMG440" s="0"/>
      <c r="AMH440" s="0"/>
      <c r="AMI440" s="0"/>
      <c r="AMJ440" s="0"/>
    </row>
    <row r="441" customFormat="false" ht="15.65" hidden="false" customHeight="false" outlineLevel="0" collapsed="false">
      <c r="A441" s="78" t="n">
        <v>105305485</v>
      </c>
      <c r="B441" s="13" t="s">
        <v>4448</v>
      </c>
      <c r="C441" s="14" t="n">
        <v>7707</v>
      </c>
      <c r="D441" s="24"/>
      <c r="E441" s="24"/>
      <c r="F441" s="24"/>
      <c r="G441" s="24"/>
      <c r="H441" s="24"/>
      <c r="I441" s="24"/>
      <c r="J441" s="24"/>
      <c r="K441" s="24"/>
      <c r="L441" s="24"/>
      <c r="M441" s="24"/>
    </row>
    <row r="442" customFormat="false" ht="29.85" hidden="false" customHeight="false" outlineLevel="0" collapsed="false">
      <c r="A442" s="102" t="n">
        <v>105305488</v>
      </c>
      <c r="B442" s="30" t="s">
        <v>1625</v>
      </c>
      <c r="C442" s="31" t="n">
        <v>7707</v>
      </c>
    </row>
    <row r="443" customFormat="false" ht="15.65" hidden="false" customHeight="false" outlineLevel="0" collapsed="false">
      <c r="A443" s="78" t="n">
        <v>105305496</v>
      </c>
      <c r="B443" s="13" t="s">
        <v>2693</v>
      </c>
      <c r="C443" s="14" t="n">
        <v>5743.4</v>
      </c>
    </row>
    <row r="444" s="23" customFormat="true" ht="15.65" hidden="false" customHeight="false" outlineLevel="0" collapsed="false">
      <c r="A444" s="101" t="n">
        <v>105305501</v>
      </c>
      <c r="B444" s="13" t="s">
        <v>3118</v>
      </c>
      <c r="C444" s="14" t="n">
        <v>7707</v>
      </c>
      <c r="D444" s="0"/>
      <c r="E444" s="0"/>
      <c r="F444" s="0"/>
      <c r="G444" s="0"/>
      <c r="H444" s="0"/>
      <c r="I444" s="0"/>
      <c r="J444" s="0"/>
      <c r="K444" s="0"/>
      <c r="L444" s="0"/>
      <c r="M444" s="0"/>
      <c r="ALZ444" s="0"/>
      <c r="AMA444" s="0"/>
      <c r="AMB444" s="0"/>
      <c r="AMC444" s="0"/>
      <c r="AMD444" s="0"/>
      <c r="AME444" s="0"/>
      <c r="AMF444" s="0"/>
      <c r="AMG444" s="0"/>
      <c r="AMH444" s="0"/>
      <c r="AMI444" s="0"/>
      <c r="AMJ444" s="0"/>
    </row>
    <row r="445" customFormat="false" ht="29.85" hidden="false" customHeight="false" outlineLevel="0" collapsed="false">
      <c r="A445" s="102" t="n">
        <v>105305506</v>
      </c>
      <c r="B445" s="30" t="s">
        <v>3630</v>
      </c>
      <c r="C445" s="31" t="n">
        <v>11486.8</v>
      </c>
    </row>
    <row r="446" customFormat="false" ht="29.85" hidden="false" customHeight="false" outlineLevel="0" collapsed="false">
      <c r="A446" s="101" t="n">
        <v>105305507</v>
      </c>
      <c r="B446" s="13" t="s">
        <v>6369</v>
      </c>
      <c r="C446" s="14" t="n">
        <v>7707</v>
      </c>
    </row>
    <row r="447" customFormat="false" ht="29.85" hidden="false" customHeight="false" outlineLevel="0" collapsed="false">
      <c r="A447" s="102" t="n">
        <v>105305511</v>
      </c>
      <c r="B447" s="30" t="s">
        <v>454</v>
      </c>
      <c r="C447" s="31" t="n">
        <v>3853.5</v>
      </c>
    </row>
    <row r="448" customFormat="false" ht="29.85" hidden="false" customHeight="false" outlineLevel="0" collapsed="false">
      <c r="A448" s="78" t="n">
        <v>105305518</v>
      </c>
      <c r="B448" s="13" t="s">
        <v>3565</v>
      </c>
      <c r="C448" s="14" t="n">
        <v>7707</v>
      </c>
    </row>
    <row r="449" s="23" customFormat="true" ht="15.65" hidden="false" customHeight="false" outlineLevel="0" collapsed="false">
      <c r="A449" s="78" t="n">
        <v>105305521</v>
      </c>
      <c r="B449" s="13" t="s">
        <v>5755</v>
      </c>
      <c r="C449" s="14" t="n">
        <v>7707</v>
      </c>
      <c r="D449" s="0"/>
      <c r="E449" s="0"/>
      <c r="F449" s="0"/>
      <c r="G449" s="0"/>
      <c r="H449" s="0"/>
      <c r="I449" s="0"/>
      <c r="J449" s="0"/>
      <c r="K449" s="0"/>
      <c r="L449" s="0"/>
      <c r="M449" s="0"/>
      <c r="ALZ449" s="0"/>
      <c r="AMA449" s="0"/>
      <c r="AMB449" s="0"/>
      <c r="AMC449" s="0"/>
      <c r="AMD449" s="0"/>
      <c r="AME449" s="0"/>
      <c r="AMF449" s="0"/>
      <c r="AMG449" s="0"/>
      <c r="AMH449" s="0"/>
      <c r="AMI449" s="0"/>
      <c r="AMJ449" s="0"/>
    </row>
    <row r="450" customFormat="false" ht="29.85" hidden="false" customHeight="false" outlineLevel="0" collapsed="false">
      <c r="A450" s="78" t="n">
        <v>105305523</v>
      </c>
      <c r="B450" s="13" t="s">
        <v>6692</v>
      </c>
      <c r="C450" s="14" t="n">
        <v>3853.5</v>
      </c>
    </row>
    <row r="451" s="23" customFormat="true" ht="29.85" hidden="false" customHeight="false" outlineLevel="0" collapsed="false">
      <c r="A451" s="101" t="n">
        <v>105305526</v>
      </c>
      <c r="B451" s="13" t="s">
        <v>4581</v>
      </c>
      <c r="C451" s="14" t="n">
        <v>11486.8</v>
      </c>
      <c r="D451" s="0"/>
      <c r="E451" s="0"/>
      <c r="F451" s="0"/>
      <c r="G451" s="0"/>
      <c r="H451" s="0"/>
      <c r="I451" s="0"/>
      <c r="J451" s="0"/>
      <c r="K451" s="0"/>
      <c r="L451" s="0"/>
      <c r="M451" s="0"/>
      <c r="ALZ451" s="0"/>
      <c r="AMA451" s="0"/>
      <c r="AMB451" s="0"/>
      <c r="AMC451" s="0"/>
      <c r="AMD451" s="0"/>
      <c r="AME451" s="0"/>
      <c r="AMF451" s="0"/>
      <c r="AMG451" s="0"/>
      <c r="AMH451" s="0"/>
      <c r="AMI451" s="0"/>
      <c r="AMJ451" s="0"/>
    </row>
    <row r="452" customFormat="false" ht="29.85" hidden="false" customHeight="false" outlineLevel="0" collapsed="false">
      <c r="A452" s="78" t="n">
        <v>105305527</v>
      </c>
      <c r="B452" s="13" t="s">
        <v>3684</v>
      </c>
      <c r="C452" s="14" t="n">
        <v>3853.5</v>
      </c>
    </row>
    <row r="453" customFormat="false" ht="15.65" hidden="false" customHeight="false" outlineLevel="0" collapsed="false">
      <c r="A453" s="78" t="n">
        <v>105305531</v>
      </c>
      <c r="B453" s="13" t="s">
        <v>6300</v>
      </c>
      <c r="C453" s="14" t="n">
        <v>7707</v>
      </c>
    </row>
    <row r="454" customFormat="false" ht="29.85" hidden="false" customHeight="false" outlineLevel="0" collapsed="false">
      <c r="A454" s="78" t="n">
        <v>105305536</v>
      </c>
      <c r="B454" s="13" t="s">
        <v>4384</v>
      </c>
      <c r="C454" s="14" t="n">
        <v>7707</v>
      </c>
    </row>
    <row r="455" customFormat="false" ht="29.85" hidden="false" customHeight="false" outlineLevel="0" collapsed="false">
      <c r="A455" s="78" t="n">
        <v>105305537</v>
      </c>
      <c r="B455" s="13" t="s">
        <v>1679</v>
      </c>
      <c r="C455" s="14" t="n">
        <v>7707</v>
      </c>
    </row>
    <row r="456" s="23" customFormat="true" ht="15.65" hidden="false" customHeight="false" outlineLevel="0" collapsed="false">
      <c r="A456" s="78" t="n">
        <v>105305538</v>
      </c>
      <c r="B456" s="13" t="s">
        <v>5197</v>
      </c>
      <c r="C456" s="14" t="n">
        <v>7707</v>
      </c>
      <c r="D456" s="0"/>
      <c r="E456" s="0"/>
      <c r="F456" s="0"/>
      <c r="G456" s="0"/>
      <c r="H456" s="0"/>
      <c r="I456" s="0"/>
      <c r="J456" s="0"/>
      <c r="K456" s="0"/>
      <c r="L456" s="0"/>
      <c r="M456" s="0"/>
      <c r="ALZ456" s="0"/>
      <c r="AMA456" s="0"/>
      <c r="AMB456" s="0"/>
      <c r="AMC456" s="0"/>
      <c r="AMD456" s="0"/>
      <c r="AME456" s="0"/>
      <c r="AMF456" s="0"/>
      <c r="AMG456" s="0"/>
      <c r="AMH456" s="0"/>
      <c r="AMI456" s="0"/>
      <c r="AMJ456" s="0"/>
    </row>
    <row r="457" customFormat="false" ht="29.85" hidden="false" customHeight="false" outlineLevel="0" collapsed="false">
      <c r="A457" s="101" t="n">
        <v>105305542</v>
      </c>
      <c r="B457" s="13" t="s">
        <v>5409</v>
      </c>
      <c r="C457" s="14" t="n">
        <v>7707</v>
      </c>
      <c r="D457" s="24"/>
      <c r="E457" s="24"/>
      <c r="F457" s="24"/>
      <c r="G457" s="24"/>
      <c r="H457" s="24"/>
      <c r="I457" s="24"/>
      <c r="J457" s="24"/>
      <c r="K457" s="24"/>
      <c r="L457" s="24"/>
      <c r="M457" s="24"/>
    </row>
    <row r="458" s="12" customFormat="true" ht="29.85" hidden="false" customHeight="false" outlineLevel="0" collapsed="false">
      <c r="A458" s="78" t="n">
        <v>105305549</v>
      </c>
      <c r="B458" s="13" t="s">
        <v>6238</v>
      </c>
      <c r="C458" s="14" t="n">
        <v>5743.4</v>
      </c>
      <c r="AMB458" s="0"/>
      <c r="AMC458" s="0"/>
      <c r="AMD458" s="0"/>
      <c r="AME458" s="0"/>
      <c r="AMF458" s="0"/>
      <c r="AMG458" s="0"/>
      <c r="AMH458" s="0"/>
      <c r="AMI458" s="0"/>
      <c r="AMJ458" s="0"/>
    </row>
    <row r="459" customFormat="false" ht="29.85" hidden="false" customHeight="false" outlineLevel="0" collapsed="false">
      <c r="A459" s="101" t="n">
        <v>105305552</v>
      </c>
      <c r="B459" s="13" t="s">
        <v>6371</v>
      </c>
      <c r="C459" s="14" t="n">
        <v>3853.5</v>
      </c>
    </row>
    <row r="460" customFormat="false" ht="29.85" hidden="false" customHeight="false" outlineLevel="0" collapsed="false">
      <c r="A460" s="7" t="n">
        <v>105305553</v>
      </c>
      <c r="B460" s="9" t="s">
        <v>6240</v>
      </c>
      <c r="C460" s="10" t="n">
        <v>5743.4</v>
      </c>
    </row>
    <row r="461" customFormat="false" ht="15.65" hidden="false" customHeight="false" outlineLevel="0" collapsed="false">
      <c r="A461" s="7" t="n">
        <v>105305553</v>
      </c>
      <c r="B461" s="9" t="s">
        <v>6241</v>
      </c>
      <c r="C461" s="10" t="n">
        <v>5743.4</v>
      </c>
    </row>
    <row r="462" s="12" customFormat="true" ht="29.85" hidden="false" customHeight="false" outlineLevel="0" collapsed="false">
      <c r="A462" s="78" t="n">
        <v>105305560</v>
      </c>
      <c r="B462" s="30" t="s">
        <v>3692</v>
      </c>
      <c r="C462" s="31" t="n">
        <v>9387</v>
      </c>
      <c r="AMB462" s="0"/>
      <c r="AMC462" s="0"/>
      <c r="AMD462" s="0"/>
      <c r="AME462" s="0"/>
      <c r="AMF462" s="0"/>
      <c r="AMG462" s="0"/>
      <c r="AMH462" s="0"/>
      <c r="AMI462" s="0"/>
      <c r="AMJ462" s="0"/>
    </row>
    <row r="463" customFormat="false" ht="29.85" hidden="false" customHeight="false" outlineLevel="0" collapsed="false">
      <c r="A463" s="78" t="n">
        <v>105305562</v>
      </c>
      <c r="B463" s="13" t="s">
        <v>3592</v>
      </c>
      <c r="C463" s="14" t="n">
        <v>7707</v>
      </c>
    </row>
    <row r="464" customFormat="false" ht="29.85" hidden="false" customHeight="false" outlineLevel="0" collapsed="false">
      <c r="A464" s="101" t="n">
        <v>105305563</v>
      </c>
      <c r="B464" s="13" t="s">
        <v>6527</v>
      </c>
      <c r="C464" s="14" t="n">
        <v>7707</v>
      </c>
    </row>
    <row r="465" s="12" customFormat="true" ht="29.85" hidden="false" customHeight="false" outlineLevel="0" collapsed="false">
      <c r="A465" s="101" t="n">
        <v>105305567</v>
      </c>
      <c r="B465" s="13" t="s">
        <v>2072</v>
      </c>
      <c r="C465" s="14" t="n">
        <v>7707</v>
      </c>
      <c r="AMB465" s="0"/>
      <c r="AMC465" s="0"/>
      <c r="AMD465" s="0"/>
      <c r="AME465" s="0"/>
      <c r="AMF465" s="0"/>
      <c r="AMG465" s="0"/>
      <c r="AMH465" s="0"/>
      <c r="AMI465" s="0"/>
      <c r="AMJ465" s="0"/>
    </row>
    <row r="466" customFormat="false" ht="15.65" hidden="false" customHeight="false" outlineLevel="0" collapsed="false">
      <c r="A466" s="78" t="n">
        <v>105305569</v>
      </c>
      <c r="B466" s="13" t="s">
        <v>2250</v>
      </c>
      <c r="C466" s="14" t="n">
        <v>3853.5</v>
      </c>
    </row>
    <row r="467" customFormat="false" ht="29.85" hidden="false" customHeight="false" outlineLevel="0" collapsed="false">
      <c r="A467" s="101" t="n">
        <v>105305572</v>
      </c>
      <c r="B467" s="13" t="s">
        <v>945</v>
      </c>
      <c r="C467" s="14" t="n">
        <v>3853.5</v>
      </c>
    </row>
    <row r="468" customFormat="false" ht="29.85" hidden="false" customHeight="false" outlineLevel="0" collapsed="false">
      <c r="A468" s="78" t="n">
        <v>105305573</v>
      </c>
      <c r="B468" s="13" t="s">
        <v>2960</v>
      </c>
      <c r="C468" s="14" t="n">
        <v>7707</v>
      </c>
    </row>
    <row r="469" customFormat="false" ht="29.85" hidden="false" customHeight="false" outlineLevel="0" collapsed="false">
      <c r="A469" s="78" t="n">
        <v>105305579</v>
      </c>
      <c r="B469" s="13" t="s">
        <v>6525</v>
      </c>
      <c r="C469" s="14" t="n">
        <v>7707</v>
      </c>
    </row>
    <row r="470" customFormat="false" ht="29.85" hidden="false" customHeight="false" outlineLevel="0" collapsed="false">
      <c r="A470" s="101" t="n">
        <v>105305581</v>
      </c>
      <c r="B470" s="13" t="s">
        <v>1062</v>
      </c>
      <c r="C470" s="14" t="n">
        <v>7707</v>
      </c>
    </row>
    <row r="471" s="23" customFormat="true" ht="29.85" hidden="false" customHeight="false" outlineLevel="0" collapsed="false">
      <c r="A471" s="78" t="n">
        <v>105305584</v>
      </c>
      <c r="B471" s="13" t="s">
        <v>1304</v>
      </c>
      <c r="C471" s="14" t="n">
        <v>11560.5</v>
      </c>
      <c r="D471" s="0"/>
      <c r="E471" s="0"/>
      <c r="F471" s="0"/>
      <c r="G471" s="0"/>
      <c r="H471" s="0"/>
      <c r="I471" s="0"/>
      <c r="J471" s="0"/>
      <c r="K471" s="0"/>
      <c r="L471" s="0"/>
      <c r="M471" s="0"/>
      <c r="ALZ471" s="0"/>
      <c r="AMA471" s="0"/>
      <c r="AMB471" s="0"/>
      <c r="AMC471" s="0"/>
      <c r="AMD471" s="0"/>
      <c r="AME471" s="0"/>
      <c r="AMF471" s="0"/>
      <c r="AMG471" s="0"/>
      <c r="AMH471" s="0"/>
      <c r="AMI471" s="0"/>
      <c r="AMJ471" s="0"/>
    </row>
    <row r="472" customFormat="false" ht="29.85" hidden="false" customHeight="false" outlineLevel="0" collapsed="false">
      <c r="A472" s="101" t="n">
        <v>105305587</v>
      </c>
      <c r="B472" s="13" t="s">
        <v>2963</v>
      </c>
      <c r="C472" s="14" t="n">
        <v>7707</v>
      </c>
    </row>
    <row r="473" customFormat="false" ht="29.85" hidden="false" customHeight="false" outlineLevel="0" collapsed="false">
      <c r="A473" s="78" t="n">
        <v>105305591</v>
      </c>
      <c r="B473" s="13" t="s">
        <v>345</v>
      </c>
      <c r="C473" s="14" t="n">
        <v>5743.4</v>
      </c>
    </row>
    <row r="474" s="23" customFormat="true" ht="29.85" hidden="false" customHeight="false" outlineLevel="0" collapsed="false">
      <c r="A474" s="78" t="n">
        <v>105305595</v>
      </c>
      <c r="B474" s="13" t="s">
        <v>456</v>
      </c>
      <c r="C474" s="14" t="n">
        <v>11560.5</v>
      </c>
      <c r="D474" s="0"/>
      <c r="E474" s="0"/>
      <c r="F474" s="0"/>
      <c r="G474" s="0"/>
      <c r="H474" s="0"/>
      <c r="I474" s="0"/>
      <c r="J474" s="0"/>
      <c r="K474" s="0"/>
      <c r="L474" s="0"/>
      <c r="M474" s="0"/>
      <c r="ALZ474" s="0"/>
      <c r="AMA474" s="0"/>
      <c r="AMB474" s="0"/>
      <c r="AMC474" s="0"/>
      <c r="AMD474" s="0"/>
      <c r="AME474" s="0"/>
      <c r="AMF474" s="0"/>
      <c r="AMG474" s="0"/>
      <c r="AMH474" s="0"/>
      <c r="AMI474" s="0"/>
      <c r="AMJ474" s="0"/>
    </row>
    <row r="475" s="23" customFormat="true" ht="29.85" hidden="false" customHeight="false" outlineLevel="0" collapsed="false">
      <c r="A475" s="78" t="n">
        <v>105305605</v>
      </c>
      <c r="B475" s="13" t="s">
        <v>1021</v>
      </c>
      <c r="C475" s="14" t="n">
        <v>11486.8</v>
      </c>
      <c r="D475" s="0"/>
      <c r="E475" s="0"/>
      <c r="F475" s="0"/>
      <c r="G475" s="0"/>
      <c r="H475" s="0"/>
      <c r="I475" s="0"/>
      <c r="J475" s="0"/>
      <c r="K475" s="0"/>
      <c r="L475" s="0"/>
      <c r="M475" s="0"/>
      <c r="ALZ475" s="0"/>
      <c r="AMA475" s="0"/>
      <c r="AMB475" s="0"/>
      <c r="AMC475" s="0"/>
      <c r="AMD475" s="0"/>
      <c r="AME475" s="0"/>
      <c r="AMF475" s="0"/>
      <c r="AMG475" s="0"/>
      <c r="AMH475" s="0"/>
      <c r="AMI475" s="0"/>
      <c r="AMJ475" s="0"/>
    </row>
    <row r="476" s="12" customFormat="true" ht="29.85" hidden="false" customHeight="false" outlineLevel="0" collapsed="false">
      <c r="A476" s="78" t="n">
        <v>105305610</v>
      </c>
      <c r="B476" s="13" t="s">
        <v>4250</v>
      </c>
      <c r="C476" s="14" t="n">
        <v>7707</v>
      </c>
      <c r="AMB476" s="0"/>
      <c r="AMC476" s="0"/>
      <c r="AMD476" s="0"/>
      <c r="AME476" s="0"/>
      <c r="AMF476" s="0"/>
      <c r="AMG476" s="0"/>
      <c r="AMH476" s="0"/>
      <c r="AMI476" s="0"/>
      <c r="AMJ476" s="0"/>
    </row>
    <row r="477" s="12" customFormat="true" ht="29.85" hidden="false" customHeight="false" outlineLevel="0" collapsed="false">
      <c r="A477" s="78" t="n">
        <v>105305616</v>
      </c>
      <c r="B477" s="13" t="s">
        <v>334</v>
      </c>
      <c r="C477" s="14" t="n">
        <v>17230.2</v>
      </c>
      <c r="AMB477" s="0"/>
      <c r="AMC477" s="0"/>
      <c r="AMD477" s="0"/>
      <c r="AME477" s="0"/>
      <c r="AMF477" s="0"/>
      <c r="AMG477" s="0"/>
      <c r="AMH477" s="0"/>
      <c r="AMI477" s="0"/>
      <c r="AMJ477" s="0"/>
    </row>
    <row r="478" s="12" customFormat="true" ht="29.85" hidden="false" customHeight="false" outlineLevel="0" collapsed="false">
      <c r="A478" s="78" t="n">
        <v>105305648</v>
      </c>
      <c r="B478" s="13" t="s">
        <v>6327</v>
      </c>
      <c r="C478" s="14" t="n">
        <v>7707</v>
      </c>
      <c r="AMB478" s="0"/>
      <c r="AMC478" s="0"/>
      <c r="AMD478" s="0"/>
      <c r="AME478" s="0"/>
      <c r="AMF478" s="0"/>
      <c r="AMG478" s="0"/>
      <c r="AMH478" s="0"/>
      <c r="AMI478" s="0"/>
      <c r="AMJ478" s="0"/>
    </row>
    <row r="479" s="23" customFormat="true" ht="29.85" hidden="false" customHeight="false" outlineLevel="0" collapsed="false">
      <c r="A479" s="101" t="n">
        <v>105305661</v>
      </c>
      <c r="B479" s="13" t="s">
        <v>3842</v>
      </c>
      <c r="C479" s="14" t="n">
        <v>7707</v>
      </c>
      <c r="D479" s="0"/>
      <c r="E479" s="0"/>
      <c r="F479" s="0"/>
      <c r="G479" s="0"/>
      <c r="H479" s="0"/>
      <c r="I479" s="0"/>
      <c r="J479" s="0"/>
      <c r="K479" s="0"/>
      <c r="L479" s="0"/>
      <c r="M479" s="0"/>
      <c r="ALZ479" s="0"/>
      <c r="AMA479" s="0"/>
      <c r="AMB479" s="0"/>
      <c r="AMC479" s="0"/>
      <c r="AMD479" s="0"/>
      <c r="AME479" s="0"/>
      <c r="AMF479" s="0"/>
      <c r="AMG479" s="0"/>
      <c r="AMH479" s="0"/>
      <c r="AMI479" s="0"/>
      <c r="AMJ479" s="0"/>
    </row>
    <row r="480" customFormat="false" ht="29.85" hidden="false" customHeight="false" outlineLevel="0" collapsed="false">
      <c r="A480" s="78" t="n">
        <v>105305673</v>
      </c>
      <c r="B480" s="13" t="s">
        <v>2649</v>
      </c>
      <c r="C480" s="14" t="n">
        <v>11486.8</v>
      </c>
    </row>
    <row r="481" customFormat="false" ht="29.85" hidden="false" customHeight="false" outlineLevel="0" collapsed="false">
      <c r="A481" s="78" t="n">
        <v>105305677</v>
      </c>
      <c r="B481" s="13" t="s">
        <v>4227</v>
      </c>
      <c r="C481" s="14" t="n">
        <v>7707</v>
      </c>
    </row>
    <row r="482" customFormat="false" ht="29.85" hidden="false" customHeight="false" outlineLevel="0" collapsed="false">
      <c r="A482" s="78" t="n">
        <v>105305678</v>
      </c>
      <c r="B482" s="13" t="s">
        <v>5537</v>
      </c>
      <c r="C482" s="14" t="n">
        <v>3853.5</v>
      </c>
    </row>
    <row r="483" s="23" customFormat="true" ht="29.85" hidden="false" customHeight="false" outlineLevel="0" collapsed="false">
      <c r="A483" s="78" t="n">
        <v>105305680</v>
      </c>
      <c r="B483" s="13" t="s">
        <v>3310</v>
      </c>
      <c r="C483" s="14" t="n">
        <v>13450.4</v>
      </c>
      <c r="D483" s="0"/>
      <c r="E483" s="0"/>
      <c r="F483" s="0"/>
      <c r="G483" s="0"/>
      <c r="H483" s="0"/>
      <c r="I483" s="0"/>
      <c r="J483" s="0"/>
      <c r="K483" s="0"/>
      <c r="L483" s="0"/>
      <c r="M483" s="0"/>
      <c r="ALZ483" s="0"/>
      <c r="AMA483" s="0"/>
      <c r="AMB483" s="0"/>
      <c r="AMC483" s="0"/>
      <c r="AMD483" s="0"/>
      <c r="AME483" s="0"/>
      <c r="AMF483" s="0"/>
      <c r="AMG483" s="0"/>
      <c r="AMH483" s="0"/>
      <c r="AMI483" s="0"/>
      <c r="AMJ483" s="0"/>
    </row>
    <row r="484" customFormat="false" ht="29.85" hidden="false" customHeight="false" outlineLevel="0" collapsed="false">
      <c r="A484" s="78" t="n">
        <v>105305705</v>
      </c>
      <c r="B484" s="13" t="s">
        <v>4740</v>
      </c>
      <c r="C484" s="14" t="n">
        <v>9387</v>
      </c>
    </row>
    <row r="485" s="23" customFormat="true" ht="15.65" hidden="false" customHeight="false" outlineLevel="0" collapsed="false">
      <c r="A485" s="78" t="n">
        <v>105305717</v>
      </c>
      <c r="B485" s="13" t="s">
        <v>3263</v>
      </c>
      <c r="C485" s="14" t="n">
        <v>3853.5</v>
      </c>
      <c r="D485" s="0"/>
      <c r="E485" s="0"/>
      <c r="F485" s="0"/>
      <c r="G485" s="0"/>
      <c r="H485" s="0"/>
      <c r="I485" s="0"/>
      <c r="J485" s="0"/>
      <c r="K485" s="0"/>
      <c r="L485" s="0"/>
      <c r="M485" s="0"/>
      <c r="ALZ485" s="0"/>
      <c r="AMA485" s="0"/>
      <c r="AMB485" s="0"/>
      <c r="AMC485" s="0"/>
      <c r="AMD485" s="0"/>
      <c r="AME485" s="0"/>
      <c r="AMF485" s="0"/>
      <c r="AMG485" s="0"/>
      <c r="AMH485" s="0"/>
      <c r="AMI485" s="0"/>
      <c r="AMJ485" s="0"/>
    </row>
    <row r="486" customFormat="false" ht="29.85" hidden="false" customHeight="false" outlineLevel="0" collapsed="false">
      <c r="A486" s="101" t="n">
        <v>105305730</v>
      </c>
      <c r="B486" s="13" t="s">
        <v>5205</v>
      </c>
      <c r="C486" s="14" t="n">
        <v>5743.4</v>
      </c>
    </row>
    <row r="487" s="12" customFormat="true" ht="29.85" hidden="false" customHeight="false" outlineLevel="0" collapsed="false">
      <c r="A487" s="78" t="n">
        <v>105305740</v>
      </c>
      <c r="B487" s="13" t="s">
        <v>1285</v>
      </c>
      <c r="C487" s="14" t="n">
        <v>9387</v>
      </c>
      <c r="AMB487" s="0"/>
      <c r="AMC487" s="0"/>
      <c r="AMD487" s="0"/>
      <c r="AME487" s="0"/>
      <c r="AMF487" s="0"/>
      <c r="AMG487" s="0"/>
      <c r="AMH487" s="0"/>
      <c r="AMI487" s="0"/>
      <c r="AMJ487" s="0"/>
    </row>
    <row r="488" customFormat="false" ht="15" hidden="false" customHeight="false" outlineLevel="0" collapsed="false">
      <c r="A488" s="105" t="n">
        <v>105305741</v>
      </c>
      <c r="B488" s="60"/>
      <c r="C488" s="61" t="n">
        <v>0</v>
      </c>
    </row>
    <row r="489" customFormat="false" ht="29.85" hidden="false" customHeight="false" outlineLevel="0" collapsed="false">
      <c r="A489" s="78" t="n">
        <v>105305744</v>
      </c>
      <c r="B489" s="13" t="s">
        <v>6670</v>
      </c>
      <c r="C489" s="14" t="n">
        <v>22973.6</v>
      </c>
    </row>
    <row r="490" s="54" customFormat="true" ht="15.65" hidden="false" customHeight="false" outlineLevel="0" collapsed="false">
      <c r="A490" s="101" t="n">
        <v>105305750</v>
      </c>
      <c r="B490" s="13" t="s">
        <v>2197</v>
      </c>
      <c r="C490" s="14" t="n">
        <v>5743.4</v>
      </c>
      <c r="ALZ490" s="12"/>
      <c r="AMA490" s="12"/>
      <c r="AMB490" s="0"/>
      <c r="AMC490" s="0"/>
      <c r="AMD490" s="0"/>
      <c r="AME490" s="0"/>
      <c r="AMF490" s="0"/>
      <c r="AMG490" s="0"/>
      <c r="AMH490" s="0"/>
      <c r="AMI490" s="0"/>
      <c r="AMJ490" s="0"/>
    </row>
    <row r="491" s="12" customFormat="true" ht="29.85" hidden="false" customHeight="false" outlineLevel="0" collapsed="false">
      <c r="A491" s="78" t="n">
        <v>105305757</v>
      </c>
      <c r="B491" s="13" t="s">
        <v>5485</v>
      </c>
      <c r="C491" s="14" t="n">
        <v>9387</v>
      </c>
      <c r="AMB491" s="0"/>
      <c r="AMC491" s="0"/>
      <c r="AMD491" s="0"/>
      <c r="AME491" s="0"/>
      <c r="AMF491" s="0"/>
      <c r="AMG491" s="0"/>
      <c r="AMH491" s="0"/>
      <c r="AMI491" s="0"/>
      <c r="AMJ491" s="0"/>
    </row>
    <row r="492" customFormat="false" ht="29.85" hidden="false" customHeight="false" outlineLevel="0" collapsed="false">
      <c r="A492" s="101" t="n">
        <v>105305762</v>
      </c>
      <c r="B492" s="13" t="s">
        <v>6373</v>
      </c>
      <c r="C492" s="14" t="n">
        <v>7707</v>
      </c>
    </row>
    <row r="493" customFormat="false" ht="29.85" hidden="false" customHeight="false" outlineLevel="0" collapsed="false">
      <c r="A493" s="78" t="n">
        <v>105305767</v>
      </c>
      <c r="B493" s="13" t="s">
        <v>5105</v>
      </c>
      <c r="C493" s="14" t="n">
        <v>9387</v>
      </c>
    </row>
    <row r="494" customFormat="false" ht="29.85" hidden="false" customHeight="false" outlineLevel="0" collapsed="false">
      <c r="A494" s="101" t="n">
        <v>105305772</v>
      </c>
      <c r="B494" s="13" t="s">
        <v>1952</v>
      </c>
      <c r="C494" s="14" t="n">
        <v>3853.5</v>
      </c>
    </row>
    <row r="495" customFormat="false" ht="29.85" hidden="false" customHeight="false" outlineLevel="0" collapsed="false">
      <c r="A495" s="101" t="n">
        <v>105305774</v>
      </c>
      <c r="B495" s="13" t="s">
        <v>1477</v>
      </c>
      <c r="C495" s="14" t="n">
        <v>7707</v>
      </c>
    </row>
    <row r="496" s="23" customFormat="true" ht="29.85" hidden="false" customHeight="false" outlineLevel="0" collapsed="false">
      <c r="A496" s="101" t="n">
        <v>105305787</v>
      </c>
      <c r="B496" s="13" t="s">
        <v>5801</v>
      </c>
      <c r="C496" s="14" t="n">
        <v>3853.5</v>
      </c>
      <c r="D496" s="0"/>
      <c r="E496" s="0"/>
      <c r="F496" s="0"/>
      <c r="G496" s="0"/>
      <c r="H496" s="0"/>
      <c r="I496" s="0"/>
      <c r="J496" s="0"/>
      <c r="K496" s="0"/>
      <c r="L496" s="0"/>
      <c r="M496" s="0"/>
      <c r="ALZ496" s="0"/>
      <c r="AMA496" s="0"/>
      <c r="AMB496" s="0"/>
      <c r="AMC496" s="0"/>
      <c r="AMD496" s="0"/>
      <c r="AME496" s="0"/>
      <c r="AMF496" s="0"/>
      <c r="AMG496" s="0"/>
      <c r="AMH496" s="0"/>
      <c r="AMI496" s="0"/>
      <c r="AMJ496" s="0"/>
    </row>
    <row r="497" customFormat="false" ht="15.65" hidden="false" customHeight="false" outlineLevel="0" collapsed="false">
      <c r="A497" s="78" t="n">
        <v>105305796</v>
      </c>
      <c r="B497" s="13" t="s">
        <v>496</v>
      </c>
      <c r="C497" s="14" t="n">
        <v>3853.5</v>
      </c>
    </row>
    <row r="498" s="23" customFormat="true" ht="29.85" hidden="false" customHeight="false" outlineLevel="0" collapsed="false">
      <c r="A498" s="78" t="n">
        <v>105305802</v>
      </c>
      <c r="B498" s="13" t="s">
        <v>2459</v>
      </c>
      <c r="C498" s="14" t="n">
        <v>7707</v>
      </c>
      <c r="D498" s="0"/>
      <c r="E498" s="0"/>
      <c r="F498" s="0"/>
      <c r="G498" s="0"/>
      <c r="H498" s="0"/>
      <c r="I498" s="0"/>
      <c r="J498" s="0"/>
      <c r="K498" s="0"/>
      <c r="L498" s="0"/>
      <c r="M498" s="0"/>
      <c r="ALZ498" s="0"/>
      <c r="AMA498" s="0"/>
      <c r="AMB498" s="0"/>
      <c r="AMC498" s="0"/>
      <c r="AMD498" s="0"/>
      <c r="AME498" s="0"/>
      <c r="AMF498" s="0"/>
      <c r="AMG498" s="0"/>
      <c r="AMH498" s="0"/>
      <c r="AMI498" s="0"/>
      <c r="AMJ498" s="0"/>
    </row>
    <row r="499" customFormat="false" ht="29.85" hidden="false" customHeight="false" outlineLevel="0" collapsed="false">
      <c r="A499" s="78" t="n">
        <v>105305804</v>
      </c>
      <c r="B499" s="13" t="s">
        <v>6261</v>
      </c>
      <c r="C499" s="14" t="n">
        <v>11560.5</v>
      </c>
    </row>
    <row r="500" s="23" customFormat="true" ht="29.85" hidden="false" customHeight="false" outlineLevel="0" collapsed="false">
      <c r="A500" s="78" t="n">
        <v>105305806</v>
      </c>
      <c r="B500" s="13" t="s">
        <v>5792</v>
      </c>
      <c r="C500" s="14" t="n">
        <v>9387</v>
      </c>
      <c r="D500" s="0"/>
      <c r="E500" s="0"/>
      <c r="F500" s="0"/>
      <c r="G500" s="0"/>
      <c r="H500" s="0"/>
      <c r="I500" s="0"/>
      <c r="J500" s="0"/>
      <c r="K500" s="0"/>
      <c r="L500" s="0"/>
      <c r="M500" s="0"/>
      <c r="ALZ500" s="0"/>
      <c r="AMA500" s="0"/>
      <c r="AMB500" s="0"/>
      <c r="AMC500" s="0"/>
      <c r="AMD500" s="0"/>
      <c r="AME500" s="0"/>
      <c r="AMF500" s="0"/>
      <c r="AMG500" s="0"/>
      <c r="AMH500" s="0"/>
      <c r="AMI500" s="0"/>
      <c r="AMJ500" s="0"/>
    </row>
    <row r="501" s="23" customFormat="true" ht="29.85" hidden="false" customHeight="false" outlineLevel="0" collapsed="false">
      <c r="A501" s="78" t="n">
        <v>105305808</v>
      </c>
      <c r="B501" s="13" t="s">
        <v>2743</v>
      </c>
      <c r="C501" s="14" t="n">
        <v>3853.5</v>
      </c>
      <c r="D501" s="0"/>
      <c r="E501" s="0"/>
      <c r="F501" s="0"/>
      <c r="G501" s="0"/>
      <c r="H501" s="0"/>
      <c r="I501" s="0"/>
      <c r="J501" s="0"/>
      <c r="K501" s="0"/>
      <c r="L501" s="0"/>
      <c r="M501" s="0"/>
      <c r="ALZ501" s="0"/>
      <c r="AMA501" s="0"/>
      <c r="AMB501" s="0"/>
      <c r="AMC501" s="0"/>
      <c r="AMD501" s="0"/>
      <c r="AME501" s="0"/>
      <c r="AMF501" s="0"/>
      <c r="AMG501" s="0"/>
      <c r="AMH501" s="0"/>
      <c r="AMI501" s="0"/>
      <c r="AMJ501" s="0"/>
    </row>
    <row r="502" s="12" customFormat="true" ht="29.85" hidden="false" customHeight="false" outlineLevel="0" collapsed="false">
      <c r="A502" s="78" t="n">
        <v>105305821</v>
      </c>
      <c r="B502" s="13" t="s">
        <v>336</v>
      </c>
      <c r="C502" s="14" t="n">
        <v>3853.5</v>
      </c>
      <c r="AMB502" s="0"/>
      <c r="AMC502" s="0"/>
      <c r="AMD502" s="0"/>
      <c r="AME502" s="0"/>
      <c r="AMF502" s="0"/>
      <c r="AMG502" s="0"/>
      <c r="AMH502" s="0"/>
      <c r="AMI502" s="0"/>
      <c r="AMJ502" s="0"/>
    </row>
    <row r="503" s="12" customFormat="true" ht="15.65" hidden="false" customHeight="false" outlineLevel="0" collapsed="false">
      <c r="A503" s="78" t="n">
        <v>105305831</v>
      </c>
      <c r="B503" s="13" t="s">
        <v>4863</v>
      </c>
      <c r="C503" s="14" t="n">
        <v>7707</v>
      </c>
      <c r="AMB503" s="0"/>
      <c r="AMC503" s="0"/>
      <c r="AMD503" s="0"/>
      <c r="AME503" s="0"/>
      <c r="AMF503" s="0"/>
      <c r="AMG503" s="0"/>
      <c r="AMH503" s="0"/>
      <c r="AMI503" s="0"/>
      <c r="AMJ503" s="0"/>
    </row>
    <row r="504" customFormat="false" ht="29.85" hidden="false" customHeight="false" outlineLevel="0" collapsed="false">
      <c r="A504" s="78" t="n">
        <v>105305836</v>
      </c>
      <c r="B504" s="13" t="s">
        <v>5539</v>
      </c>
      <c r="C504" s="14" t="n">
        <v>4693.5</v>
      </c>
    </row>
    <row r="505" customFormat="false" ht="29.85" hidden="false" customHeight="false" outlineLevel="0" collapsed="false">
      <c r="A505" s="78" t="n">
        <v>105305839</v>
      </c>
      <c r="B505" s="13" t="s">
        <v>1390</v>
      </c>
      <c r="C505" s="14" t="n">
        <v>3853.5</v>
      </c>
    </row>
    <row r="506" customFormat="false" ht="29.85" hidden="false" customHeight="false" outlineLevel="0" collapsed="false">
      <c r="A506" s="78" t="n">
        <v>105305844</v>
      </c>
      <c r="B506" s="13" t="s">
        <v>862</v>
      </c>
      <c r="C506" s="14" t="n">
        <v>3853.5</v>
      </c>
    </row>
    <row r="507" s="12" customFormat="true" ht="29.85" hidden="false" customHeight="false" outlineLevel="0" collapsed="false">
      <c r="A507" s="78" t="n">
        <v>105305851</v>
      </c>
      <c r="B507" s="13" t="s">
        <v>3743</v>
      </c>
      <c r="C507" s="14" t="n">
        <v>3853.5</v>
      </c>
      <c r="AMB507" s="0"/>
      <c r="AMC507" s="0"/>
      <c r="AMD507" s="0"/>
      <c r="AME507" s="0"/>
      <c r="AMF507" s="0"/>
      <c r="AMG507" s="0"/>
      <c r="AMH507" s="0"/>
      <c r="AMI507" s="0"/>
      <c r="AMJ507" s="0"/>
    </row>
    <row r="508" customFormat="false" ht="15.65" hidden="false" customHeight="false" outlineLevel="0" collapsed="false">
      <c r="A508" s="78" t="n">
        <v>105305859</v>
      </c>
      <c r="B508" s="13" t="s">
        <v>6106</v>
      </c>
      <c r="C508" s="14" t="n">
        <v>9387</v>
      </c>
    </row>
    <row r="509" s="23" customFormat="true" ht="15.65" hidden="false" customHeight="false" outlineLevel="0" collapsed="false">
      <c r="A509" s="78" t="n">
        <v>105305868</v>
      </c>
      <c r="B509" s="13" t="s">
        <v>2699</v>
      </c>
      <c r="C509" s="14" t="n">
        <v>14080.5</v>
      </c>
      <c r="D509" s="0"/>
      <c r="E509" s="0"/>
      <c r="F509" s="0"/>
      <c r="G509" s="0"/>
      <c r="H509" s="0"/>
      <c r="I509" s="0"/>
      <c r="J509" s="0"/>
      <c r="K509" s="0"/>
      <c r="L509" s="0"/>
      <c r="M509" s="0"/>
      <c r="ALZ509" s="0"/>
      <c r="AMA509" s="0"/>
      <c r="AMB509" s="0"/>
      <c r="AMC509" s="0"/>
      <c r="AMD509" s="0"/>
      <c r="AME509" s="0"/>
      <c r="AMF509" s="0"/>
      <c r="AMG509" s="0"/>
      <c r="AMH509" s="0"/>
      <c r="AMI509" s="0"/>
      <c r="AMJ509" s="0"/>
    </row>
    <row r="510" customFormat="false" ht="29.85" hidden="false" customHeight="false" outlineLevel="0" collapsed="false">
      <c r="A510" s="78" t="n">
        <v>105305869</v>
      </c>
      <c r="B510" s="13" t="s">
        <v>4375</v>
      </c>
      <c r="C510" s="14" t="n">
        <v>3853.5</v>
      </c>
    </row>
    <row r="511" s="23" customFormat="true" ht="29.85" hidden="false" customHeight="false" outlineLevel="0" collapsed="false">
      <c r="A511" s="78" t="n">
        <v>105305874</v>
      </c>
      <c r="B511" s="13" t="s">
        <v>3571</v>
      </c>
      <c r="C511" s="14" t="n">
        <v>3853.5</v>
      </c>
      <c r="D511" s="0"/>
      <c r="E511" s="0"/>
      <c r="F511" s="0"/>
      <c r="G511" s="0"/>
      <c r="H511" s="0"/>
      <c r="I511" s="0"/>
      <c r="J511" s="0"/>
      <c r="K511" s="0"/>
      <c r="L511" s="0"/>
      <c r="M511" s="0"/>
      <c r="ALZ511" s="0"/>
      <c r="AMA511" s="0"/>
      <c r="AMB511" s="0"/>
      <c r="AMC511" s="0"/>
      <c r="AMD511" s="0"/>
      <c r="AME511" s="0"/>
      <c r="AMF511" s="0"/>
      <c r="AMG511" s="0"/>
      <c r="AMH511" s="0"/>
      <c r="AMI511" s="0"/>
      <c r="AMJ511" s="0"/>
    </row>
    <row r="512" s="23" customFormat="true" ht="29.85" hidden="false" customHeight="false" outlineLevel="0" collapsed="false">
      <c r="A512" s="78" t="n">
        <v>105305876</v>
      </c>
      <c r="B512" s="13" t="s">
        <v>1501</v>
      </c>
      <c r="C512" s="14" t="n">
        <v>11560.5</v>
      </c>
      <c r="D512" s="0"/>
      <c r="E512" s="0"/>
      <c r="F512" s="0"/>
      <c r="G512" s="0"/>
      <c r="H512" s="0"/>
      <c r="I512" s="0"/>
      <c r="J512" s="0"/>
      <c r="K512" s="0"/>
      <c r="L512" s="0"/>
      <c r="M512" s="0"/>
      <c r="ALZ512" s="0"/>
      <c r="AMA512" s="0"/>
      <c r="AMB512" s="0"/>
      <c r="AMC512" s="0"/>
      <c r="AMD512" s="0"/>
      <c r="AME512" s="0"/>
      <c r="AMF512" s="0"/>
      <c r="AMG512" s="0"/>
      <c r="AMH512" s="0"/>
      <c r="AMI512" s="0"/>
      <c r="AMJ512" s="0"/>
    </row>
    <row r="513" s="23" customFormat="true" ht="29.85" hidden="false" customHeight="false" outlineLevel="0" collapsed="false">
      <c r="A513" s="78" t="n">
        <v>105305878</v>
      </c>
      <c r="B513" s="13" t="s">
        <v>3729</v>
      </c>
      <c r="C513" s="14" t="n">
        <v>7707</v>
      </c>
      <c r="D513" s="0"/>
      <c r="E513" s="0"/>
      <c r="F513" s="0"/>
      <c r="G513" s="0"/>
      <c r="H513" s="0"/>
      <c r="I513" s="0"/>
      <c r="J513" s="0"/>
      <c r="K513" s="0"/>
      <c r="L513" s="0"/>
      <c r="M513" s="0"/>
      <c r="ALZ513" s="0"/>
      <c r="AMA513" s="0"/>
      <c r="AMB513" s="0"/>
      <c r="AMC513" s="0"/>
      <c r="AMD513" s="0"/>
      <c r="AME513" s="0"/>
      <c r="AMF513" s="0"/>
      <c r="AMG513" s="0"/>
      <c r="AMH513" s="0"/>
      <c r="AMI513" s="0"/>
      <c r="AMJ513" s="0"/>
    </row>
    <row r="514" customFormat="false" ht="29.85" hidden="false" customHeight="false" outlineLevel="0" collapsed="false">
      <c r="A514" s="101" t="n">
        <v>105305884</v>
      </c>
      <c r="B514" s="13" t="s">
        <v>5113</v>
      </c>
      <c r="C514" s="14" t="n">
        <v>3853.5</v>
      </c>
    </row>
    <row r="515" customFormat="false" ht="29.85" hidden="false" customHeight="false" outlineLevel="0" collapsed="false">
      <c r="A515" s="101" t="n">
        <v>105305900</v>
      </c>
      <c r="B515" s="13" t="s">
        <v>5617</v>
      </c>
      <c r="C515" s="14" t="n">
        <v>7707</v>
      </c>
    </row>
    <row r="516" s="23" customFormat="true" ht="15.65" hidden="false" customHeight="false" outlineLevel="0" collapsed="false">
      <c r="A516" s="78" t="n">
        <v>105305902</v>
      </c>
      <c r="B516" s="13" t="s">
        <v>5473</v>
      </c>
      <c r="C516" s="14" t="n">
        <v>23121</v>
      </c>
      <c r="D516" s="0"/>
      <c r="E516" s="0"/>
      <c r="F516" s="0"/>
      <c r="G516" s="0"/>
      <c r="H516" s="0"/>
      <c r="I516" s="0"/>
      <c r="J516" s="0"/>
      <c r="K516" s="0"/>
      <c r="L516" s="0"/>
      <c r="M516" s="0"/>
      <c r="ALZ516" s="0"/>
      <c r="AMA516" s="0"/>
      <c r="AMB516" s="0"/>
      <c r="AMC516" s="0"/>
      <c r="AMD516" s="0"/>
      <c r="AME516" s="0"/>
      <c r="AMF516" s="0"/>
      <c r="AMG516" s="0"/>
      <c r="AMH516" s="0"/>
      <c r="AMI516" s="0"/>
      <c r="AMJ516" s="0"/>
    </row>
    <row r="517" customFormat="false" ht="29.85" hidden="false" customHeight="false" outlineLevel="0" collapsed="false">
      <c r="A517" s="78" t="n">
        <v>105305903</v>
      </c>
      <c r="B517" s="13" t="s">
        <v>4519</v>
      </c>
      <c r="C517" s="14" t="n">
        <v>9387</v>
      </c>
      <c r="D517" s="24"/>
      <c r="E517" s="24"/>
      <c r="F517" s="24"/>
      <c r="G517" s="24"/>
      <c r="H517" s="24"/>
      <c r="I517" s="24"/>
      <c r="J517" s="24"/>
      <c r="K517" s="24"/>
      <c r="L517" s="24"/>
      <c r="M517" s="24"/>
    </row>
    <row r="518" customFormat="false" ht="29.85" hidden="false" customHeight="false" outlineLevel="0" collapsed="false">
      <c r="A518" s="78" t="n">
        <v>105305920</v>
      </c>
      <c r="B518" s="13" t="s">
        <v>6363</v>
      </c>
      <c r="C518" s="14" t="n">
        <v>3853.5</v>
      </c>
      <c r="D518" s="24"/>
      <c r="E518" s="24"/>
      <c r="F518" s="24"/>
      <c r="G518" s="24"/>
      <c r="H518" s="24"/>
      <c r="I518" s="24"/>
      <c r="J518" s="24"/>
      <c r="K518" s="24"/>
      <c r="L518" s="24"/>
      <c r="M518" s="24"/>
    </row>
    <row r="519" s="24" customFormat="true" ht="29.85" hidden="false" customHeight="false" outlineLevel="0" collapsed="false">
      <c r="A519" s="78" t="n">
        <v>105305961</v>
      </c>
      <c r="B519" s="13" t="s">
        <v>5142</v>
      </c>
      <c r="C519" s="14" t="n">
        <v>7707</v>
      </c>
      <c r="ALZ519" s="0"/>
      <c r="AMA519" s="0"/>
      <c r="AMB519" s="0"/>
      <c r="AMC519" s="0"/>
      <c r="AMD519" s="0"/>
      <c r="AME519" s="0"/>
      <c r="AMF519" s="0"/>
      <c r="AMG519" s="0"/>
      <c r="AMH519" s="0"/>
      <c r="AMI519" s="0"/>
      <c r="AMJ519" s="0"/>
    </row>
    <row r="520" s="12" customFormat="true" ht="29.85" hidden="false" customHeight="false" outlineLevel="0" collapsed="false">
      <c r="A520" s="101" t="n">
        <v>105305976</v>
      </c>
      <c r="B520" s="13" t="s">
        <v>1207</v>
      </c>
      <c r="C520" s="14" t="n">
        <v>3853.5</v>
      </c>
      <c r="AMB520" s="0"/>
      <c r="AMC520" s="0"/>
      <c r="AMD520" s="0"/>
      <c r="AME520" s="0"/>
      <c r="AMF520" s="0"/>
      <c r="AMG520" s="0"/>
      <c r="AMH520" s="0"/>
      <c r="AMI520" s="0"/>
      <c r="AMJ520" s="0"/>
    </row>
    <row r="521" customFormat="false" ht="29.85" hidden="false" customHeight="false" outlineLevel="0" collapsed="false">
      <c r="A521" s="78" t="n">
        <v>105305992</v>
      </c>
      <c r="B521" s="13" t="s">
        <v>5140</v>
      </c>
      <c r="C521" s="14" t="n">
        <v>3853.5</v>
      </c>
    </row>
    <row r="522" customFormat="false" ht="29.85" hidden="false" customHeight="false" outlineLevel="0" collapsed="false">
      <c r="A522" s="78" t="n">
        <v>105306014</v>
      </c>
      <c r="B522" s="13" t="s">
        <v>2651</v>
      </c>
      <c r="C522" s="14" t="n">
        <v>3853.5</v>
      </c>
    </row>
    <row r="523" customFormat="false" ht="29.85" hidden="false" customHeight="false" outlineLevel="0" collapsed="false">
      <c r="A523" s="78" t="n">
        <v>105306021</v>
      </c>
      <c r="B523" s="13" t="s">
        <v>1542</v>
      </c>
      <c r="C523" s="14" t="n">
        <v>7707</v>
      </c>
    </row>
    <row r="524" customFormat="false" ht="29.85" hidden="false" customHeight="false" outlineLevel="0" collapsed="false">
      <c r="A524" s="101" t="n">
        <v>105306032</v>
      </c>
      <c r="B524" s="13" t="s">
        <v>5720</v>
      </c>
      <c r="C524" s="14" t="n">
        <v>7707</v>
      </c>
    </row>
    <row r="525" s="23" customFormat="true" ht="29.85" hidden="false" customHeight="false" outlineLevel="0" collapsed="false">
      <c r="A525" s="101" t="n">
        <v>105306033</v>
      </c>
      <c r="B525" s="13" t="s">
        <v>5560</v>
      </c>
      <c r="C525" s="14" t="n">
        <v>7707</v>
      </c>
      <c r="D525" s="0"/>
      <c r="E525" s="0"/>
      <c r="F525" s="0"/>
      <c r="G525" s="0"/>
      <c r="H525" s="0"/>
      <c r="I525" s="0"/>
      <c r="J525" s="0"/>
      <c r="K525" s="0"/>
      <c r="L525" s="0"/>
      <c r="M525" s="0"/>
      <c r="ALZ525" s="0"/>
      <c r="AMA525" s="0"/>
      <c r="AMB525" s="0"/>
      <c r="AMC525" s="0"/>
      <c r="AMD525" s="0"/>
      <c r="AME525" s="0"/>
      <c r="AMF525" s="0"/>
      <c r="AMG525" s="0"/>
      <c r="AMH525" s="0"/>
      <c r="AMI525" s="0"/>
      <c r="AMJ525" s="0"/>
    </row>
    <row r="526" customFormat="false" ht="29.85" hidden="false" customHeight="false" outlineLevel="0" collapsed="false">
      <c r="A526" s="78" t="n">
        <v>105306036</v>
      </c>
      <c r="B526" s="13" t="s">
        <v>5315</v>
      </c>
      <c r="C526" s="14" t="n">
        <v>7707</v>
      </c>
    </row>
    <row r="527" s="23" customFormat="true" ht="29.85" hidden="false" customHeight="false" outlineLevel="0" collapsed="false">
      <c r="A527" s="101" t="n">
        <v>105306038</v>
      </c>
      <c r="B527" s="13" t="s">
        <v>1234</v>
      </c>
      <c r="C527" s="14" t="n">
        <v>3853.5</v>
      </c>
      <c r="D527" s="0"/>
      <c r="E527" s="0"/>
      <c r="F527" s="0"/>
      <c r="G527" s="0"/>
      <c r="H527" s="0"/>
      <c r="I527" s="0"/>
      <c r="J527" s="0"/>
      <c r="K527" s="0"/>
      <c r="L527" s="0"/>
      <c r="M527" s="0"/>
      <c r="ALZ527" s="0"/>
      <c r="AMA527" s="0"/>
      <c r="AMB527" s="0"/>
      <c r="AMC527" s="0"/>
      <c r="AMD527" s="0"/>
      <c r="AME527" s="0"/>
      <c r="AMF527" s="0"/>
      <c r="AMG527" s="0"/>
      <c r="AMH527" s="0"/>
      <c r="AMI527" s="0"/>
      <c r="AMJ527" s="0"/>
    </row>
    <row r="528" customFormat="false" ht="29.85" hidden="false" customHeight="false" outlineLevel="0" collapsed="false">
      <c r="A528" s="78" t="n">
        <v>105306041</v>
      </c>
      <c r="B528" s="13" t="s">
        <v>1723</v>
      </c>
      <c r="C528" s="14" t="n">
        <v>15414</v>
      </c>
    </row>
    <row r="529" customFormat="false" ht="15.65" hidden="false" customHeight="false" outlineLevel="0" collapsed="false">
      <c r="A529" s="78" t="n">
        <v>105306042</v>
      </c>
      <c r="B529" s="13" t="s">
        <v>1287</v>
      </c>
      <c r="C529" s="14" t="n">
        <v>11560.5</v>
      </c>
    </row>
    <row r="530" customFormat="false" ht="29.85" hidden="false" customHeight="false" outlineLevel="0" collapsed="false">
      <c r="A530" s="78" t="n">
        <v>105306052</v>
      </c>
      <c r="B530" s="13" t="s">
        <v>2242</v>
      </c>
      <c r="C530" s="14" t="n">
        <v>7707</v>
      </c>
    </row>
    <row r="531" s="23" customFormat="true" ht="15.65" hidden="false" customHeight="false" outlineLevel="0" collapsed="false">
      <c r="A531" s="78" t="n">
        <v>105306053</v>
      </c>
      <c r="B531" s="13" t="s">
        <v>2740</v>
      </c>
      <c r="C531" s="14" t="n">
        <v>15414</v>
      </c>
      <c r="D531" s="0"/>
      <c r="E531" s="0"/>
      <c r="F531" s="0"/>
      <c r="G531" s="0"/>
      <c r="H531" s="0"/>
      <c r="I531" s="0"/>
      <c r="J531" s="0"/>
      <c r="K531" s="0"/>
      <c r="L531" s="0"/>
      <c r="M531" s="0"/>
      <c r="ALZ531" s="0"/>
      <c r="AMA531" s="0"/>
      <c r="AMB531" s="0"/>
      <c r="AMC531" s="0"/>
      <c r="AMD531" s="0"/>
      <c r="AME531" s="0"/>
      <c r="AMF531" s="0"/>
      <c r="AMG531" s="0"/>
      <c r="AMH531" s="0"/>
      <c r="AMI531" s="0"/>
      <c r="AMJ531" s="0"/>
    </row>
    <row r="532" customFormat="false" ht="15.65" hidden="false" customHeight="false" outlineLevel="0" collapsed="false">
      <c r="A532" s="78" t="n">
        <v>105306060</v>
      </c>
      <c r="B532" s="13" t="s">
        <v>5034</v>
      </c>
      <c r="C532" s="14" t="n">
        <v>3853.5</v>
      </c>
    </row>
    <row r="533" customFormat="false" ht="29.85" hidden="false" customHeight="false" outlineLevel="0" collapsed="false">
      <c r="A533" s="78" t="n">
        <v>105306070</v>
      </c>
      <c r="B533" s="13" t="s">
        <v>5107</v>
      </c>
      <c r="C533" s="14" t="n">
        <v>17230.2</v>
      </c>
    </row>
    <row r="534" customFormat="false" ht="29.85" hidden="false" customHeight="false" outlineLevel="0" collapsed="false">
      <c r="A534" s="78" t="n">
        <v>105306111</v>
      </c>
      <c r="B534" s="13" t="s">
        <v>4404</v>
      </c>
      <c r="C534" s="14" t="n">
        <v>11560.5</v>
      </c>
    </row>
    <row r="535" customFormat="false" ht="29.85" hidden="false" customHeight="false" outlineLevel="0" collapsed="false">
      <c r="A535" s="101" t="n">
        <v>105306132</v>
      </c>
      <c r="B535" s="13" t="s">
        <v>5635</v>
      </c>
      <c r="C535" s="14" t="n">
        <v>3853.5</v>
      </c>
    </row>
    <row r="536" customFormat="false" ht="29.85" hidden="false" customHeight="false" outlineLevel="0" collapsed="false">
      <c r="A536" s="78" t="n">
        <v>105306134</v>
      </c>
      <c r="B536" s="13" t="s">
        <v>3282</v>
      </c>
      <c r="C536" s="14" t="n">
        <v>3853.5</v>
      </c>
    </row>
    <row r="537" customFormat="false" ht="29.85" hidden="false" customHeight="false" outlineLevel="0" collapsed="false">
      <c r="A537" s="78" t="n">
        <v>105306135</v>
      </c>
      <c r="B537" s="13" t="s">
        <v>5749</v>
      </c>
      <c r="C537" s="14" t="n">
        <v>3853.5</v>
      </c>
    </row>
    <row r="538" s="23" customFormat="true" ht="15.65" hidden="false" customHeight="false" outlineLevel="0" collapsed="false">
      <c r="A538" s="78" t="n">
        <v>105306149</v>
      </c>
      <c r="B538" s="13" t="s">
        <v>4890</v>
      </c>
      <c r="C538" s="14" t="n">
        <v>7707</v>
      </c>
      <c r="D538" s="0"/>
      <c r="E538" s="0"/>
      <c r="F538" s="0"/>
      <c r="G538" s="0"/>
      <c r="H538" s="0"/>
      <c r="I538" s="0"/>
      <c r="J538" s="0"/>
      <c r="K538" s="0"/>
      <c r="L538" s="0"/>
      <c r="M538" s="0"/>
      <c r="ALZ538" s="0"/>
      <c r="AMA538" s="0"/>
      <c r="AMB538" s="0"/>
      <c r="AMC538" s="0"/>
      <c r="AMD538" s="0"/>
      <c r="AME538" s="0"/>
      <c r="AMF538" s="0"/>
      <c r="AMG538" s="0"/>
      <c r="AMH538" s="0"/>
      <c r="AMI538" s="0"/>
      <c r="AMJ538" s="0"/>
    </row>
    <row r="539" customFormat="false" ht="29.85" hidden="false" customHeight="false" outlineLevel="0" collapsed="false">
      <c r="A539" s="78" t="n">
        <v>105306175</v>
      </c>
      <c r="B539" s="13" t="s">
        <v>3836</v>
      </c>
      <c r="C539" s="14" t="n">
        <v>9387</v>
      </c>
    </row>
    <row r="540" customFormat="false" ht="15" hidden="false" customHeight="false" outlineLevel="0" collapsed="false">
      <c r="A540" s="35" t="n">
        <v>105306177</v>
      </c>
      <c r="B540" s="37"/>
      <c r="C540" s="38" t="n">
        <v>0</v>
      </c>
    </row>
    <row r="541" customFormat="false" ht="29.85" hidden="false" customHeight="false" outlineLevel="0" collapsed="false">
      <c r="A541" s="101" t="n">
        <v>105306182</v>
      </c>
      <c r="B541" s="13" t="s">
        <v>3731</v>
      </c>
      <c r="C541" s="14" t="n">
        <v>9387</v>
      </c>
    </row>
    <row r="542" s="23" customFormat="true" ht="29.85" hidden="false" customHeight="false" outlineLevel="0" collapsed="false">
      <c r="A542" s="78" t="n">
        <v>105306184</v>
      </c>
      <c r="B542" s="13" t="s">
        <v>6191</v>
      </c>
      <c r="C542" s="14" t="n">
        <v>3853.5</v>
      </c>
      <c r="D542" s="0"/>
      <c r="E542" s="0"/>
      <c r="F542" s="0"/>
      <c r="G542" s="0"/>
      <c r="H542" s="0"/>
      <c r="I542" s="0"/>
      <c r="J542" s="0"/>
      <c r="K542" s="0"/>
      <c r="L542" s="0"/>
      <c r="M542" s="0"/>
      <c r="ALZ542" s="0"/>
      <c r="AMA542" s="0"/>
      <c r="AMB542" s="0"/>
      <c r="AMC542" s="0"/>
      <c r="AMD542" s="0"/>
      <c r="AME542" s="0"/>
      <c r="AMF542" s="0"/>
      <c r="AMG542" s="0"/>
      <c r="AMH542" s="0"/>
      <c r="AMI542" s="0"/>
      <c r="AMJ542" s="0"/>
    </row>
    <row r="543" customFormat="false" ht="29.85" hidden="false" customHeight="false" outlineLevel="0" collapsed="false">
      <c r="A543" s="78" t="n">
        <v>105306190</v>
      </c>
      <c r="B543" s="13" t="s">
        <v>2622</v>
      </c>
      <c r="C543" s="14" t="n">
        <v>4693.5</v>
      </c>
      <c r="D543" s="24"/>
      <c r="E543" s="24"/>
      <c r="F543" s="24"/>
      <c r="G543" s="24"/>
      <c r="H543" s="24"/>
      <c r="I543" s="24"/>
      <c r="J543" s="24"/>
      <c r="K543" s="24"/>
      <c r="L543" s="24"/>
      <c r="M543" s="24"/>
    </row>
    <row r="544" customFormat="false" ht="29.85" hidden="false" customHeight="false" outlineLevel="0" collapsed="false">
      <c r="A544" s="78" t="n">
        <v>105306194</v>
      </c>
      <c r="B544" s="13" t="s">
        <v>4252</v>
      </c>
      <c r="C544" s="14" t="n">
        <v>7707</v>
      </c>
    </row>
    <row r="545" s="23" customFormat="true" ht="29.85" hidden="false" customHeight="false" outlineLevel="0" collapsed="false">
      <c r="A545" s="78" t="n">
        <v>105306199</v>
      </c>
      <c r="B545" s="13" t="s">
        <v>4998</v>
      </c>
      <c r="C545" s="14" t="n">
        <v>3853.5</v>
      </c>
      <c r="D545" s="0"/>
      <c r="E545" s="0"/>
      <c r="F545" s="0"/>
      <c r="G545" s="0"/>
      <c r="H545" s="0"/>
      <c r="I545" s="0"/>
      <c r="J545" s="0"/>
      <c r="K545" s="0"/>
      <c r="L545" s="0"/>
      <c r="M545" s="0"/>
      <c r="ALZ545" s="0"/>
      <c r="AMA545" s="0"/>
      <c r="AMB545" s="0"/>
      <c r="AMC545" s="0"/>
      <c r="AMD545" s="0"/>
      <c r="AME545" s="0"/>
      <c r="AMF545" s="0"/>
      <c r="AMG545" s="0"/>
      <c r="AMH545" s="0"/>
      <c r="AMI545" s="0"/>
      <c r="AMJ545" s="0"/>
    </row>
    <row r="546" customFormat="false" ht="29.85" hidden="false" customHeight="false" outlineLevel="0" collapsed="false">
      <c r="A546" s="101" t="n">
        <v>105306213</v>
      </c>
      <c r="B546" s="13" t="s">
        <v>629</v>
      </c>
      <c r="C546" s="14" t="n">
        <v>9387</v>
      </c>
    </row>
    <row r="547" customFormat="false" ht="15.65" hidden="false" customHeight="false" outlineLevel="0" collapsed="false">
      <c r="A547" s="78" t="n">
        <v>105306225</v>
      </c>
      <c r="B547" s="13" t="s">
        <v>560</v>
      </c>
      <c r="C547" s="14" t="n">
        <v>5743.4</v>
      </c>
    </row>
    <row r="548" s="23" customFormat="true" ht="29.85" hidden="false" customHeight="false" outlineLevel="0" collapsed="false">
      <c r="A548" s="35" t="n">
        <v>105306229</v>
      </c>
      <c r="B548" s="37" t="s">
        <v>689</v>
      </c>
      <c r="C548" s="38" t="n">
        <v>9387</v>
      </c>
      <c r="D548" s="0"/>
      <c r="E548" s="0"/>
      <c r="F548" s="0"/>
      <c r="G548" s="0"/>
      <c r="H548" s="0"/>
      <c r="I548" s="0"/>
      <c r="J548" s="0"/>
      <c r="K548" s="0"/>
      <c r="L548" s="0"/>
      <c r="M548" s="0"/>
      <c r="ALZ548" s="0"/>
      <c r="AMA548" s="0"/>
      <c r="AMB548" s="0"/>
      <c r="AMC548" s="0"/>
      <c r="AMD548" s="0"/>
      <c r="AME548" s="0"/>
      <c r="AMF548" s="0"/>
      <c r="AMG548" s="0"/>
      <c r="AMH548" s="0"/>
      <c r="AMI548" s="0"/>
      <c r="AMJ548" s="0"/>
    </row>
    <row r="549" customFormat="false" ht="29.85" hidden="false" customHeight="false" outlineLevel="0" collapsed="false">
      <c r="A549" s="78" t="n">
        <v>105306236</v>
      </c>
      <c r="B549" s="13" t="s">
        <v>375</v>
      </c>
      <c r="C549" s="14" t="n">
        <v>11486.8</v>
      </c>
    </row>
    <row r="550" customFormat="false" ht="29.85" hidden="false" customHeight="false" outlineLevel="0" collapsed="false">
      <c r="A550" s="78" t="n">
        <v>105306249</v>
      </c>
      <c r="B550" s="13" t="s">
        <v>3752</v>
      </c>
      <c r="C550" s="14" t="n">
        <v>17230.2</v>
      </c>
    </row>
    <row r="551" customFormat="false" ht="29.85" hidden="false" customHeight="false" outlineLevel="0" collapsed="false">
      <c r="A551" s="78" t="n">
        <v>105306260</v>
      </c>
      <c r="B551" s="13" t="s">
        <v>4686</v>
      </c>
      <c r="C551" s="14" t="n">
        <v>3853.5</v>
      </c>
    </row>
    <row r="552" customFormat="false" ht="29.85" hidden="false" customHeight="false" outlineLevel="0" collapsed="false">
      <c r="A552" s="101" t="n">
        <v>105306261</v>
      </c>
      <c r="B552" s="13" t="s">
        <v>4869</v>
      </c>
      <c r="C552" s="14" t="n">
        <v>4693.5</v>
      </c>
    </row>
    <row r="553" s="12" customFormat="true" ht="29.85" hidden="false" customHeight="false" outlineLevel="0" collapsed="false">
      <c r="A553" s="78" t="n">
        <v>105306263</v>
      </c>
      <c r="B553" s="13" t="s">
        <v>1517</v>
      </c>
      <c r="C553" s="14" t="n">
        <v>7707</v>
      </c>
      <c r="AMB553" s="0"/>
      <c r="AMC553" s="0"/>
      <c r="AMD553" s="0"/>
      <c r="AME553" s="0"/>
      <c r="AMF553" s="0"/>
      <c r="AMG553" s="0"/>
      <c r="AMH553" s="0"/>
      <c r="AMI553" s="0"/>
      <c r="AMJ553" s="0"/>
    </row>
    <row r="554" customFormat="false" ht="29.85" hidden="false" customHeight="false" outlineLevel="0" collapsed="false">
      <c r="A554" s="7" t="n">
        <v>105306287</v>
      </c>
      <c r="B554" s="9" t="s">
        <v>2226</v>
      </c>
      <c r="C554" s="10" t="n">
        <v>11486.8</v>
      </c>
    </row>
    <row r="555" s="23" customFormat="true" ht="29.85" hidden="false" customHeight="false" outlineLevel="0" collapsed="false">
      <c r="A555" s="7" t="n">
        <v>105306287</v>
      </c>
      <c r="B555" s="9" t="s">
        <v>2227</v>
      </c>
      <c r="C555" s="10" t="n">
        <v>11486.8</v>
      </c>
      <c r="D555" s="0"/>
      <c r="E555" s="0"/>
      <c r="F555" s="0"/>
      <c r="G555" s="0"/>
      <c r="H555" s="0"/>
      <c r="I555" s="0"/>
      <c r="J555" s="0"/>
      <c r="K555" s="0"/>
      <c r="L555" s="0"/>
      <c r="M555" s="0"/>
      <c r="ALZ555" s="0"/>
      <c r="AMA555" s="0"/>
      <c r="AMB555" s="0"/>
      <c r="AMC555" s="0"/>
      <c r="AMD555" s="0"/>
      <c r="AME555" s="0"/>
      <c r="AMF555" s="0"/>
      <c r="AMG555" s="0"/>
      <c r="AMH555" s="0"/>
      <c r="AMI555" s="0"/>
      <c r="AMJ555" s="0"/>
    </row>
    <row r="556" customFormat="false" ht="18.65" hidden="false" customHeight="true" outlineLevel="0" collapsed="false">
      <c r="A556" s="78" t="n">
        <v>105306300</v>
      </c>
      <c r="B556" s="13" t="s">
        <v>6380</v>
      </c>
      <c r="C556" s="14" t="n">
        <v>3853.5</v>
      </c>
      <c r="D556" s="24"/>
      <c r="E556" s="24"/>
      <c r="F556" s="24"/>
      <c r="G556" s="24"/>
      <c r="H556" s="24"/>
      <c r="I556" s="24"/>
      <c r="J556" s="24"/>
      <c r="K556" s="24"/>
      <c r="L556" s="24"/>
      <c r="M556" s="24"/>
    </row>
    <row r="557" s="23" customFormat="true" ht="29.85" hidden="false" customHeight="false" outlineLevel="0" collapsed="false">
      <c r="A557" s="78" t="n">
        <v>105306311</v>
      </c>
      <c r="B557" s="13" t="s">
        <v>6667</v>
      </c>
      <c r="C557" s="14" t="n">
        <v>11560.5</v>
      </c>
      <c r="D557" s="0"/>
      <c r="E557" s="0"/>
      <c r="F557" s="0"/>
      <c r="G557" s="0"/>
      <c r="H557" s="0"/>
      <c r="I557" s="0"/>
      <c r="J557" s="0"/>
      <c r="K557" s="0"/>
      <c r="L557" s="0"/>
      <c r="M557" s="0"/>
      <c r="ALZ557" s="0"/>
      <c r="AMA557" s="0"/>
      <c r="AMB557" s="0"/>
      <c r="AMC557" s="0"/>
      <c r="AMD557" s="0"/>
      <c r="AME557" s="0"/>
      <c r="AMF557" s="0"/>
      <c r="AMG557" s="0"/>
      <c r="AMH557" s="0"/>
      <c r="AMI557" s="0"/>
      <c r="AMJ557" s="0"/>
    </row>
    <row r="558" s="23" customFormat="true" ht="15.65" hidden="false" customHeight="false" outlineLevel="0" collapsed="false">
      <c r="A558" s="78" t="n">
        <v>105306316</v>
      </c>
      <c r="B558" s="13" t="s">
        <v>2701</v>
      </c>
      <c r="C558" s="14" t="n">
        <v>9387</v>
      </c>
      <c r="D558" s="0"/>
      <c r="E558" s="0"/>
      <c r="F558" s="0"/>
      <c r="G558" s="0"/>
      <c r="H558" s="0"/>
      <c r="I558" s="0"/>
      <c r="J558" s="0"/>
      <c r="K558" s="0"/>
      <c r="L558" s="0"/>
      <c r="M558" s="0"/>
      <c r="ALZ558" s="0"/>
      <c r="AMA558" s="0"/>
      <c r="AMB558" s="0"/>
      <c r="AMC558" s="0"/>
      <c r="AMD558" s="0"/>
      <c r="AME558" s="0"/>
      <c r="AMF558" s="0"/>
      <c r="AMG558" s="0"/>
      <c r="AMH558" s="0"/>
      <c r="AMI558" s="0"/>
      <c r="AMJ558" s="0"/>
    </row>
    <row r="559" customFormat="false" ht="29.85" hidden="false" customHeight="false" outlineLevel="0" collapsed="false">
      <c r="A559" s="78" t="n">
        <v>105306332</v>
      </c>
      <c r="B559" s="13" t="s">
        <v>3313</v>
      </c>
      <c r="C559" s="14" t="n">
        <v>3853.5</v>
      </c>
    </row>
    <row r="560" customFormat="false" ht="29.85" hidden="false" customHeight="false" outlineLevel="0" collapsed="false">
      <c r="A560" s="7" t="n">
        <v>105306335</v>
      </c>
      <c r="B560" s="9" t="s">
        <v>5979</v>
      </c>
      <c r="C560" s="10" t="n">
        <v>4693.5</v>
      </c>
    </row>
    <row r="561" customFormat="false" ht="29.85" hidden="false" customHeight="false" outlineLevel="0" collapsed="false">
      <c r="A561" s="7" t="n">
        <v>105306335</v>
      </c>
      <c r="B561" s="20" t="s">
        <v>5980</v>
      </c>
      <c r="C561" s="21" t="n">
        <v>3853.5</v>
      </c>
    </row>
    <row r="562" customFormat="false" ht="29.85" hidden="false" customHeight="false" outlineLevel="0" collapsed="false">
      <c r="A562" s="78" t="n">
        <v>105306337</v>
      </c>
      <c r="B562" s="13" t="s">
        <v>3061</v>
      </c>
      <c r="C562" s="14" t="n">
        <v>4693.5</v>
      </c>
    </row>
    <row r="563" customFormat="false" ht="15.65" hidden="false" customHeight="false" outlineLevel="0" collapsed="false">
      <c r="A563" s="78" t="n">
        <v>105306375</v>
      </c>
      <c r="B563" s="13" t="s">
        <v>2223</v>
      </c>
      <c r="C563" s="14" t="n">
        <v>5743.4</v>
      </c>
    </row>
    <row r="564" customFormat="false" ht="29.85" hidden="false" customHeight="false" outlineLevel="0" collapsed="false">
      <c r="A564" s="101" t="n">
        <v>105306403</v>
      </c>
      <c r="B564" s="13" t="s">
        <v>4986</v>
      </c>
      <c r="C564" s="14" t="n">
        <v>11560.5</v>
      </c>
    </row>
    <row r="565" customFormat="false" ht="29.85" hidden="false" customHeight="false" outlineLevel="0" collapsed="false">
      <c r="A565" s="7" t="n">
        <v>105306433</v>
      </c>
      <c r="B565" s="9" t="s">
        <v>4773</v>
      </c>
      <c r="C565" s="10" t="n">
        <v>3853.5</v>
      </c>
    </row>
    <row r="566" s="23" customFormat="true" ht="29.85" hidden="false" customHeight="false" outlineLevel="0" collapsed="false">
      <c r="A566" s="7" t="n">
        <v>105306433</v>
      </c>
      <c r="B566" s="9" t="s">
        <v>4774</v>
      </c>
      <c r="C566" s="10" t="n">
        <v>15414</v>
      </c>
      <c r="D566" s="0"/>
      <c r="E566" s="0"/>
      <c r="F566" s="0"/>
      <c r="G566" s="0"/>
      <c r="H566" s="0"/>
      <c r="I566" s="0"/>
      <c r="J566" s="0"/>
      <c r="K566" s="0"/>
      <c r="L566" s="0"/>
      <c r="M566" s="0"/>
      <c r="ALZ566" s="0"/>
      <c r="AMA566" s="0"/>
      <c r="AMB566" s="0"/>
      <c r="AMC566" s="0"/>
      <c r="AMD566" s="0"/>
      <c r="AME566" s="0"/>
      <c r="AMF566" s="0"/>
      <c r="AMG566" s="0"/>
      <c r="AMH566" s="0"/>
      <c r="AMI566" s="0"/>
      <c r="AMJ566" s="0"/>
    </row>
    <row r="567" customFormat="false" ht="29.85" hidden="false" customHeight="false" outlineLevel="0" collapsed="false">
      <c r="A567" s="78" t="n">
        <v>105306453</v>
      </c>
      <c r="B567" s="13" t="s">
        <v>5274</v>
      </c>
      <c r="C567" s="14" t="n">
        <v>3853.5</v>
      </c>
    </row>
    <row r="568" customFormat="false" ht="29.85" hidden="false" customHeight="false" outlineLevel="0" collapsed="false">
      <c r="A568" s="78" t="n">
        <v>105306458</v>
      </c>
      <c r="B568" s="13" t="s">
        <v>2127</v>
      </c>
      <c r="C568" s="14" t="n">
        <v>11560.5</v>
      </c>
    </row>
    <row r="569" customFormat="false" ht="29.85" hidden="false" customHeight="false" outlineLevel="0" collapsed="false">
      <c r="A569" s="78" t="n">
        <v>105306475</v>
      </c>
      <c r="B569" s="13" t="s">
        <v>2653</v>
      </c>
      <c r="C569" s="14" t="n">
        <v>4693.5</v>
      </c>
    </row>
    <row r="570" customFormat="false" ht="29.85" hidden="false" customHeight="false" outlineLevel="0" collapsed="false">
      <c r="A570" s="78" t="n">
        <v>105306478</v>
      </c>
      <c r="B570" s="13" t="s">
        <v>2274</v>
      </c>
      <c r="C570" s="14" t="n">
        <v>7707</v>
      </c>
    </row>
    <row r="571" customFormat="false" ht="29.85" hidden="false" customHeight="false" outlineLevel="0" collapsed="false">
      <c r="A571" s="78" t="n">
        <v>105306495</v>
      </c>
      <c r="B571" s="13" t="s">
        <v>802</v>
      </c>
      <c r="C571" s="14" t="n">
        <v>11486.8</v>
      </c>
    </row>
    <row r="572" customFormat="false" ht="29.85" hidden="false" customHeight="false" outlineLevel="0" collapsed="false">
      <c r="A572" s="78" t="n">
        <v>105306500</v>
      </c>
      <c r="B572" s="13" t="s">
        <v>6399</v>
      </c>
      <c r="C572" s="14" t="n">
        <v>3853.5</v>
      </c>
    </row>
    <row r="573" customFormat="false" ht="15.65" hidden="false" customHeight="false" outlineLevel="0" collapsed="false">
      <c r="A573" s="78" t="n">
        <v>105306502</v>
      </c>
      <c r="B573" s="13" t="s">
        <v>5504</v>
      </c>
      <c r="C573" s="14" t="n">
        <v>3853.5</v>
      </c>
    </row>
    <row r="574" customFormat="false" ht="29.85" hidden="false" customHeight="false" outlineLevel="0" collapsed="false">
      <c r="A574" s="78" t="n">
        <v>105306510</v>
      </c>
      <c r="B574" s="13" t="s">
        <v>5780</v>
      </c>
      <c r="C574" s="14" t="n">
        <v>3853.5</v>
      </c>
    </row>
    <row r="575" s="23" customFormat="true" ht="29.85" hidden="false" customHeight="false" outlineLevel="0" collapsed="false">
      <c r="A575" s="78" t="n">
        <v>105306522</v>
      </c>
      <c r="B575" s="13" t="s">
        <v>3038</v>
      </c>
      <c r="C575" s="14" t="n">
        <v>15414</v>
      </c>
      <c r="D575" s="0"/>
      <c r="E575" s="0"/>
      <c r="F575" s="0"/>
      <c r="G575" s="0"/>
      <c r="H575" s="0"/>
      <c r="I575" s="0"/>
      <c r="J575" s="0"/>
      <c r="K575" s="0"/>
      <c r="L575" s="0"/>
      <c r="M575" s="0"/>
      <c r="ALZ575" s="0"/>
      <c r="AMA575" s="0"/>
      <c r="AMB575" s="0"/>
      <c r="AMC575" s="0"/>
      <c r="AMD575" s="0"/>
      <c r="AME575" s="0"/>
      <c r="AMF575" s="0"/>
      <c r="AMG575" s="0"/>
      <c r="AMH575" s="0"/>
      <c r="AMI575" s="0"/>
      <c r="AMJ575" s="0"/>
    </row>
    <row r="576" customFormat="false" ht="29.85" hidden="false" customHeight="false" outlineLevel="0" collapsed="false">
      <c r="A576" s="7" t="n">
        <v>105306527</v>
      </c>
      <c r="B576" s="9" t="s">
        <v>2230</v>
      </c>
      <c r="C576" s="10" t="n">
        <v>5743.4</v>
      </c>
      <c r="D576" s="24"/>
      <c r="E576" s="24"/>
      <c r="F576" s="24"/>
      <c r="G576" s="24"/>
      <c r="H576" s="24"/>
      <c r="I576" s="24"/>
      <c r="J576" s="24"/>
      <c r="K576" s="24"/>
      <c r="L576" s="24"/>
      <c r="M576" s="24"/>
    </row>
    <row r="577" customFormat="false" ht="29.85" hidden="false" customHeight="false" outlineLevel="0" collapsed="false">
      <c r="A577" s="7" t="n">
        <v>105306527</v>
      </c>
      <c r="B577" s="9" t="s">
        <v>2231</v>
      </c>
      <c r="C577" s="10" t="n">
        <v>5743.4</v>
      </c>
    </row>
    <row r="578" customFormat="false" ht="29.85" hidden="false" customHeight="false" outlineLevel="0" collapsed="false">
      <c r="A578" s="78" t="n">
        <v>105306548</v>
      </c>
      <c r="B578" s="13" t="s">
        <v>1560</v>
      </c>
      <c r="C578" s="14" t="n">
        <v>15414</v>
      </c>
    </row>
    <row r="579" customFormat="false" ht="29.85" hidden="false" customHeight="false" outlineLevel="0" collapsed="false">
      <c r="A579" s="78" t="n">
        <v>105306560</v>
      </c>
      <c r="B579" s="13" t="s">
        <v>3686</v>
      </c>
      <c r="C579" s="14" t="n">
        <v>3853.5</v>
      </c>
    </row>
    <row r="580" customFormat="false" ht="29.85" hidden="false" customHeight="false" outlineLevel="0" collapsed="false">
      <c r="A580" s="78" t="n">
        <v>105306569</v>
      </c>
      <c r="B580" s="13" t="s">
        <v>5181</v>
      </c>
      <c r="C580" s="14" t="n">
        <v>11486.8</v>
      </c>
    </row>
    <row r="581" customFormat="false" ht="29.85" hidden="false" customHeight="false" outlineLevel="0" collapsed="false">
      <c r="A581" s="101" t="n">
        <v>105306578</v>
      </c>
      <c r="B581" s="13" t="s">
        <v>563</v>
      </c>
      <c r="C581" s="14" t="n">
        <v>3853.5</v>
      </c>
    </row>
    <row r="582" customFormat="false" ht="29.85" hidden="false" customHeight="false" outlineLevel="0" collapsed="false">
      <c r="A582" s="78" t="n">
        <v>105306580</v>
      </c>
      <c r="B582" s="13" t="s">
        <v>6499</v>
      </c>
      <c r="C582" s="14" t="n">
        <v>5743.4</v>
      </c>
    </row>
    <row r="583" customFormat="false" ht="29.85" hidden="false" customHeight="false" outlineLevel="0" collapsed="false">
      <c r="A583" s="78" t="n">
        <v>105306584</v>
      </c>
      <c r="B583" s="13" t="s">
        <v>1358</v>
      </c>
      <c r="C583" s="14" t="n">
        <v>11560.5</v>
      </c>
    </row>
    <row r="584" customFormat="false" ht="29.85" hidden="false" customHeight="false" outlineLevel="0" collapsed="false">
      <c r="A584" s="101" t="n">
        <v>105306616</v>
      </c>
      <c r="B584" s="13" t="s">
        <v>4544</v>
      </c>
      <c r="C584" s="14" t="n">
        <v>7707</v>
      </c>
    </row>
    <row r="585" customFormat="false" ht="29.85" hidden="false" customHeight="false" outlineLevel="0" collapsed="false">
      <c r="A585" s="78" t="n">
        <v>105306645</v>
      </c>
      <c r="B585" s="13" t="s">
        <v>3063</v>
      </c>
      <c r="C585" s="14" t="n">
        <v>3853.5</v>
      </c>
    </row>
    <row r="586" s="76" customFormat="true" ht="15.65" hidden="false" customHeight="false" outlineLevel="0" collapsed="false">
      <c r="A586" s="78" t="n">
        <v>105306650</v>
      </c>
      <c r="B586" s="13" t="s">
        <v>1130</v>
      </c>
      <c r="C586" s="14" t="n">
        <v>7707</v>
      </c>
      <c r="ALZ586" s="0"/>
      <c r="AMA586" s="0"/>
      <c r="AMB586" s="0"/>
      <c r="AMC586" s="0"/>
      <c r="AMD586" s="0"/>
      <c r="AME586" s="0"/>
      <c r="AMF586" s="0"/>
      <c r="AMG586" s="0"/>
      <c r="AMH586" s="0"/>
      <c r="AMI586" s="0"/>
      <c r="AMJ586" s="0"/>
    </row>
    <row r="587" customFormat="false" ht="29.85" hidden="false" customHeight="false" outlineLevel="0" collapsed="false">
      <c r="A587" s="78" t="n">
        <v>105306663</v>
      </c>
      <c r="B587" s="13" t="s">
        <v>5557</v>
      </c>
      <c r="C587" s="14" t="n">
        <v>11486.8</v>
      </c>
    </row>
    <row r="588" s="23" customFormat="true" ht="29.85" hidden="false" customHeight="false" outlineLevel="0" collapsed="false">
      <c r="A588" s="78" t="n">
        <v>105306669</v>
      </c>
      <c r="B588" s="13" t="s">
        <v>2296</v>
      </c>
      <c r="C588" s="14" t="n">
        <v>7707</v>
      </c>
      <c r="D588" s="0"/>
      <c r="E588" s="0"/>
      <c r="F588" s="0"/>
      <c r="G588" s="0"/>
      <c r="H588" s="0"/>
      <c r="I588" s="0"/>
      <c r="J588" s="0"/>
      <c r="K588" s="0"/>
      <c r="L588" s="0"/>
      <c r="M588" s="0"/>
      <c r="ALZ588" s="0"/>
      <c r="AMA588" s="0"/>
      <c r="AMB588" s="0"/>
      <c r="AMC588" s="0"/>
      <c r="AMD588" s="0"/>
      <c r="AME588" s="0"/>
      <c r="AMF588" s="0"/>
      <c r="AMG588" s="0"/>
      <c r="AMH588" s="0"/>
      <c r="AMI588" s="0"/>
      <c r="AMJ588" s="0"/>
    </row>
    <row r="589" customFormat="false" ht="29.85" hidden="false" customHeight="false" outlineLevel="0" collapsed="false">
      <c r="A589" s="78" t="n">
        <v>105306674</v>
      </c>
      <c r="B589" s="13" t="s">
        <v>2679</v>
      </c>
      <c r="C589" s="14" t="n">
        <v>11560.5</v>
      </c>
    </row>
    <row r="590" customFormat="false" ht="29.85" hidden="false" customHeight="false" outlineLevel="0" collapsed="false">
      <c r="A590" s="78" t="n">
        <v>105306680</v>
      </c>
      <c r="B590" s="13" t="s">
        <v>4983</v>
      </c>
      <c r="C590" s="14" t="n">
        <v>7707</v>
      </c>
    </row>
    <row r="591" customFormat="false" ht="29.85" hidden="false" customHeight="false" outlineLevel="0" collapsed="false">
      <c r="A591" s="78" t="n">
        <v>105306719</v>
      </c>
      <c r="B591" s="13" t="s">
        <v>2507</v>
      </c>
      <c r="C591" s="14" t="n">
        <v>3853.5</v>
      </c>
    </row>
    <row r="592" customFormat="false" ht="29.85" hidden="false" customHeight="false" outlineLevel="0" collapsed="false">
      <c r="A592" s="101" t="n">
        <v>105306722</v>
      </c>
      <c r="B592" s="13" t="s">
        <v>3372</v>
      </c>
      <c r="C592" s="14" t="n">
        <v>11486.8</v>
      </c>
    </row>
    <row r="593" s="23" customFormat="true" ht="15.65" hidden="false" customHeight="false" outlineLevel="0" collapsed="false">
      <c r="A593" s="101" t="n">
        <v>105306725</v>
      </c>
      <c r="B593" s="13" t="s">
        <v>4578</v>
      </c>
      <c r="C593" s="14" t="n">
        <v>7707</v>
      </c>
      <c r="D593" s="0"/>
      <c r="E593" s="0"/>
      <c r="F593" s="0"/>
      <c r="G593" s="0"/>
      <c r="H593" s="0"/>
      <c r="I593" s="0"/>
      <c r="J593" s="0"/>
      <c r="K593" s="0"/>
      <c r="L593" s="0"/>
      <c r="M593" s="0"/>
      <c r="ALZ593" s="0"/>
      <c r="AMA593" s="0"/>
      <c r="AMB593" s="0"/>
      <c r="AMC593" s="0"/>
      <c r="AMD593" s="0"/>
      <c r="AME593" s="0"/>
      <c r="AMF593" s="0"/>
      <c r="AMG593" s="0"/>
      <c r="AMH593" s="0"/>
      <c r="AMI593" s="0"/>
      <c r="AMJ593" s="0"/>
    </row>
    <row r="594" customFormat="false" ht="15.65" hidden="false" customHeight="false" outlineLevel="0" collapsed="false">
      <c r="A594" s="78" t="n">
        <v>105306732</v>
      </c>
      <c r="B594" s="13" t="s">
        <v>616</v>
      </c>
      <c r="C594" s="14" t="n">
        <v>3853.5</v>
      </c>
      <c r="D594" s="24"/>
      <c r="E594" s="24"/>
      <c r="F594" s="24"/>
      <c r="G594" s="24"/>
      <c r="H594" s="24"/>
      <c r="I594" s="24"/>
      <c r="J594" s="24"/>
      <c r="K594" s="24"/>
      <c r="L594" s="24"/>
      <c r="M594" s="24"/>
    </row>
    <row r="595" s="32" customFormat="true" ht="29.85" hidden="false" customHeight="false" outlineLevel="0" collapsed="false">
      <c r="A595" s="78" t="n">
        <v>105306742</v>
      </c>
      <c r="B595" s="13" t="s">
        <v>915</v>
      </c>
      <c r="C595" s="14" t="n">
        <v>3853.5</v>
      </c>
      <c r="ALZ595" s="0"/>
      <c r="AMA595" s="0"/>
      <c r="AMB595" s="0"/>
      <c r="AMC595" s="0"/>
      <c r="AMD595" s="0"/>
      <c r="AME595" s="0"/>
      <c r="AMF595" s="0"/>
      <c r="AMG595" s="0"/>
      <c r="AMH595" s="0"/>
      <c r="AMI595" s="0"/>
      <c r="AMJ595" s="0"/>
    </row>
    <row r="596" customFormat="false" ht="29.85" hidden="false" customHeight="false" outlineLevel="0" collapsed="false">
      <c r="A596" s="78" t="n">
        <v>105306743</v>
      </c>
      <c r="B596" s="13" t="s">
        <v>5248</v>
      </c>
      <c r="C596" s="14" t="n">
        <v>3853.5</v>
      </c>
    </row>
    <row r="597" customFormat="false" ht="29.85" hidden="false" customHeight="false" outlineLevel="0" collapsed="false">
      <c r="A597" s="78" t="n">
        <v>105306750</v>
      </c>
      <c r="B597" s="13" t="s">
        <v>5620</v>
      </c>
      <c r="C597" s="14" t="n">
        <v>7707</v>
      </c>
    </row>
    <row r="598" s="24" customFormat="true" ht="15.65" hidden="false" customHeight="false" outlineLevel="0" collapsed="false">
      <c r="A598" s="78" t="n">
        <v>105306758</v>
      </c>
      <c r="B598" s="13" t="s">
        <v>2290</v>
      </c>
      <c r="C598" s="14" t="n">
        <v>4693.5</v>
      </c>
      <c r="ALZ598" s="0"/>
      <c r="AMA598" s="0"/>
      <c r="AMB598" s="0"/>
      <c r="AMC598" s="0"/>
      <c r="AMD598" s="0"/>
      <c r="AME598" s="0"/>
      <c r="AMF598" s="0"/>
      <c r="AMG598" s="0"/>
      <c r="AMH598" s="0"/>
      <c r="AMI598" s="0"/>
      <c r="AMJ598" s="0"/>
    </row>
    <row r="599" customFormat="false" ht="15.65" hidden="false" customHeight="false" outlineLevel="0" collapsed="false">
      <c r="A599" s="78" t="n">
        <v>105306777</v>
      </c>
      <c r="B599" s="13" t="s">
        <v>6258</v>
      </c>
      <c r="C599" s="14" t="n">
        <v>7707</v>
      </c>
    </row>
    <row r="600" customFormat="false" ht="15.65" hidden="false" customHeight="false" outlineLevel="0" collapsed="false">
      <c r="A600" s="78" t="n">
        <v>105306789</v>
      </c>
      <c r="B600" s="13" t="s">
        <v>5650</v>
      </c>
      <c r="C600" s="14" t="n">
        <v>4693.5</v>
      </c>
    </row>
    <row r="601" customFormat="false" ht="29.85" hidden="false" customHeight="false" outlineLevel="0" collapsed="false">
      <c r="A601" s="101" t="n">
        <v>105306799</v>
      </c>
      <c r="B601" s="13" t="s">
        <v>2351</v>
      </c>
      <c r="C601" s="14" t="n">
        <v>4693.5</v>
      </c>
    </row>
    <row r="602" customFormat="false" ht="29.85" hidden="false" customHeight="false" outlineLevel="0" collapsed="false">
      <c r="A602" s="78" t="n">
        <v>105306800</v>
      </c>
      <c r="B602" s="13" t="s">
        <v>6710</v>
      </c>
      <c r="C602" s="14" t="n">
        <v>3853.5</v>
      </c>
    </row>
    <row r="603" s="12" customFormat="true" ht="29.85" hidden="false" customHeight="false" outlineLevel="0" collapsed="false">
      <c r="A603" s="78" t="n">
        <v>105306810</v>
      </c>
      <c r="B603" s="13" t="s">
        <v>2028</v>
      </c>
      <c r="C603" s="14" t="n">
        <v>3853.5</v>
      </c>
      <c r="AMB603" s="0"/>
      <c r="AMC603" s="0"/>
      <c r="AMD603" s="0"/>
      <c r="AME603" s="0"/>
      <c r="AMF603" s="0"/>
      <c r="AMG603" s="0"/>
      <c r="AMH603" s="0"/>
      <c r="AMI603" s="0"/>
      <c r="AMJ603" s="0"/>
    </row>
    <row r="604" s="12" customFormat="true" ht="29.85" hidden="false" customHeight="false" outlineLevel="0" collapsed="false">
      <c r="A604" s="78" t="n">
        <v>105306824</v>
      </c>
      <c r="B604" s="13" t="s">
        <v>3845</v>
      </c>
      <c r="C604" s="14" t="n">
        <v>7707</v>
      </c>
      <c r="AMB604" s="0"/>
      <c r="AMC604" s="0"/>
      <c r="AMD604" s="0"/>
      <c r="AME604" s="0"/>
      <c r="AMF604" s="0"/>
      <c r="AMG604" s="0"/>
      <c r="AMH604" s="0"/>
      <c r="AMI604" s="0"/>
      <c r="AMJ604" s="0"/>
    </row>
    <row r="605" s="12" customFormat="true" ht="29.85" hidden="false" customHeight="false" outlineLevel="0" collapsed="false">
      <c r="A605" s="78" t="n">
        <v>105306826</v>
      </c>
      <c r="B605" s="13" t="s">
        <v>6382</v>
      </c>
      <c r="C605" s="14" t="n">
        <v>3853.5</v>
      </c>
      <c r="AMB605" s="0"/>
      <c r="AMC605" s="0"/>
      <c r="AMD605" s="0"/>
      <c r="AME605" s="0"/>
      <c r="AMF605" s="0"/>
      <c r="AMG605" s="0"/>
      <c r="AMH605" s="0"/>
      <c r="AMI605" s="0"/>
      <c r="AMJ605" s="0"/>
    </row>
    <row r="606" s="12" customFormat="true" ht="29.85" hidden="false" customHeight="false" outlineLevel="0" collapsed="false">
      <c r="A606" s="78" t="n">
        <v>105306841</v>
      </c>
      <c r="B606" s="13" t="s">
        <v>5137</v>
      </c>
      <c r="C606" s="14" t="n">
        <v>3853.5</v>
      </c>
      <c r="AMB606" s="0"/>
      <c r="AMC606" s="0"/>
      <c r="AMD606" s="0"/>
      <c r="AME606" s="0"/>
      <c r="AMF606" s="0"/>
      <c r="AMG606" s="0"/>
      <c r="AMH606" s="0"/>
      <c r="AMI606" s="0"/>
      <c r="AMJ606" s="0"/>
    </row>
    <row r="607" customFormat="false" ht="29.85" hidden="false" customHeight="false" outlineLevel="0" collapsed="false">
      <c r="A607" s="78" t="n">
        <v>105306853</v>
      </c>
      <c r="B607" s="13" t="s">
        <v>3431</v>
      </c>
      <c r="C607" s="14" t="n">
        <v>3853.5</v>
      </c>
    </row>
    <row r="608" customFormat="false" ht="29.85" hidden="false" customHeight="false" outlineLevel="0" collapsed="false">
      <c r="A608" s="101" t="n">
        <v>105306858</v>
      </c>
      <c r="B608" s="13" t="s">
        <v>1349</v>
      </c>
      <c r="C608" s="14" t="n">
        <v>3853.5</v>
      </c>
    </row>
    <row r="609" customFormat="false" ht="29.85" hidden="false" customHeight="false" outlineLevel="0" collapsed="false">
      <c r="A609" s="78" t="n">
        <v>105306860</v>
      </c>
      <c r="B609" s="13" t="s">
        <v>3620</v>
      </c>
      <c r="C609" s="14" t="n">
        <v>11486.8</v>
      </c>
    </row>
    <row r="610" s="23" customFormat="true" ht="29.85" hidden="false" customHeight="false" outlineLevel="0" collapsed="false">
      <c r="A610" s="101" t="n">
        <v>105306870</v>
      </c>
      <c r="B610" s="13" t="s">
        <v>4416</v>
      </c>
      <c r="C610" s="14" t="n">
        <v>15414</v>
      </c>
      <c r="D610" s="0"/>
      <c r="E610" s="0"/>
      <c r="F610" s="0"/>
      <c r="G610" s="0"/>
      <c r="H610" s="0"/>
      <c r="I610" s="0"/>
      <c r="J610" s="0"/>
      <c r="K610" s="0"/>
      <c r="L610" s="0"/>
      <c r="M610" s="0"/>
      <c r="ALZ610" s="0"/>
      <c r="AMA610" s="0"/>
      <c r="AMB610" s="0"/>
      <c r="AMC610" s="0"/>
      <c r="AMD610" s="0"/>
      <c r="AME610" s="0"/>
      <c r="AMF610" s="0"/>
      <c r="AMG610" s="0"/>
      <c r="AMH610" s="0"/>
      <c r="AMI610" s="0"/>
      <c r="AMJ610" s="0"/>
    </row>
    <row r="611" customFormat="false" ht="29.85" hidden="false" customHeight="false" outlineLevel="0" collapsed="false">
      <c r="A611" s="7" t="n">
        <v>105306898</v>
      </c>
      <c r="B611" s="9" t="s">
        <v>6762</v>
      </c>
      <c r="C611" s="10" t="n">
        <v>11486.8</v>
      </c>
    </row>
    <row r="612" customFormat="false" ht="29.85" hidden="false" customHeight="false" outlineLevel="0" collapsed="false">
      <c r="A612" s="7" t="n">
        <v>105306898</v>
      </c>
      <c r="B612" s="9" t="s">
        <v>6764</v>
      </c>
      <c r="C612" s="10" t="n">
        <v>11560.5</v>
      </c>
    </row>
    <row r="613" customFormat="false" ht="15" hidden="false" customHeight="false" outlineLevel="0" collapsed="false">
      <c r="A613" s="7" t="n">
        <v>105306898</v>
      </c>
      <c r="B613" s="9"/>
      <c r="C613" s="10"/>
    </row>
    <row r="614" customFormat="false" ht="29.85" hidden="false" customHeight="false" outlineLevel="0" collapsed="false">
      <c r="A614" s="78" t="n">
        <v>105306916</v>
      </c>
      <c r="B614" s="13" t="s">
        <v>551</v>
      </c>
      <c r="C614" s="14" t="n">
        <v>11560.5</v>
      </c>
    </row>
    <row r="615" customFormat="false" ht="29.85" hidden="false" customHeight="false" outlineLevel="0" collapsed="false">
      <c r="A615" s="101" t="n">
        <v>105306975</v>
      </c>
      <c r="B615" s="13" t="s">
        <v>2022</v>
      </c>
      <c r="C615" s="14" t="n">
        <v>7707</v>
      </c>
    </row>
    <row r="616" s="24" customFormat="true" ht="29.85" hidden="false" customHeight="false" outlineLevel="0" collapsed="false">
      <c r="A616" s="78" t="n">
        <v>105306976</v>
      </c>
      <c r="B616" s="13" t="s">
        <v>468</v>
      </c>
      <c r="C616" s="14" t="n">
        <v>14080.5</v>
      </c>
      <c r="ALZ616" s="0"/>
      <c r="AMA616" s="0"/>
      <c r="AMB616" s="0"/>
      <c r="AMC616" s="0"/>
      <c r="AMD616" s="0"/>
      <c r="AME616" s="0"/>
      <c r="AMF616" s="0"/>
      <c r="AMG616" s="0"/>
      <c r="AMH616" s="0"/>
      <c r="AMI616" s="0"/>
      <c r="AMJ616" s="0"/>
    </row>
    <row r="617" customFormat="false" ht="29.85" hidden="false" customHeight="false" outlineLevel="0" collapsed="false">
      <c r="A617" s="101" t="n">
        <v>105306984</v>
      </c>
      <c r="B617" s="13" t="s">
        <v>6566</v>
      </c>
      <c r="C617" s="14" t="n">
        <v>3853.5</v>
      </c>
    </row>
    <row r="618" s="23" customFormat="true" ht="29.85" hidden="false" customHeight="false" outlineLevel="0" collapsed="false">
      <c r="A618" s="78" t="n">
        <v>105306990</v>
      </c>
      <c r="B618" s="13" t="s">
        <v>2942</v>
      </c>
      <c r="C618" s="14" t="n">
        <v>3853.5</v>
      </c>
      <c r="D618" s="0"/>
      <c r="E618" s="0"/>
      <c r="F618" s="0"/>
      <c r="G618" s="0"/>
      <c r="H618" s="0"/>
      <c r="I618" s="0"/>
      <c r="J618" s="0"/>
      <c r="K618" s="0"/>
      <c r="L618" s="0"/>
      <c r="M618" s="0"/>
      <c r="ALZ618" s="0"/>
      <c r="AMA618" s="0"/>
      <c r="AMB618" s="0"/>
      <c r="AMC618" s="0"/>
      <c r="AMD618" s="0"/>
      <c r="AME618" s="0"/>
      <c r="AMF618" s="0"/>
      <c r="AMG618" s="0"/>
      <c r="AMH618" s="0"/>
      <c r="AMI618" s="0"/>
      <c r="AMJ618" s="0"/>
    </row>
    <row r="619" customFormat="false" ht="29.85" hidden="false" customHeight="false" outlineLevel="0" collapsed="false">
      <c r="A619" s="101" t="n">
        <v>105306999</v>
      </c>
      <c r="B619" s="13" t="s">
        <v>5562</v>
      </c>
      <c r="C619" s="14" t="n">
        <v>7707</v>
      </c>
    </row>
    <row r="620" customFormat="false" ht="29.85" hidden="false" customHeight="false" outlineLevel="0" collapsed="false">
      <c r="A620" s="78" t="n">
        <v>105307008</v>
      </c>
      <c r="B620" s="13" t="s">
        <v>2972</v>
      </c>
      <c r="C620" s="14" t="n">
        <v>7707</v>
      </c>
    </row>
    <row r="621" customFormat="false" ht="15.65" hidden="false" customHeight="false" outlineLevel="0" collapsed="false">
      <c r="A621" s="78" t="n">
        <v>105307015</v>
      </c>
      <c r="B621" s="13" t="s">
        <v>5795</v>
      </c>
      <c r="C621" s="14" t="n">
        <v>15414</v>
      </c>
    </row>
    <row r="622" customFormat="false" ht="29.85" hidden="false" customHeight="false" outlineLevel="0" collapsed="false">
      <c r="A622" s="78" t="n">
        <v>105307033</v>
      </c>
      <c r="B622" s="13" t="s">
        <v>2025</v>
      </c>
      <c r="C622" s="14" t="n">
        <v>7707</v>
      </c>
    </row>
    <row r="623" customFormat="false" ht="29.85" hidden="false" customHeight="false" outlineLevel="0" collapsed="false">
      <c r="A623" s="78" t="n">
        <v>105307045</v>
      </c>
      <c r="B623" s="13" t="s">
        <v>5476</v>
      </c>
      <c r="C623" s="14" t="n">
        <v>7707</v>
      </c>
    </row>
    <row r="624" s="23" customFormat="true" ht="29.85" hidden="false" customHeight="false" outlineLevel="0" collapsed="false">
      <c r="A624" s="101" t="n">
        <v>105307074</v>
      </c>
      <c r="B624" s="13" t="s">
        <v>1307</v>
      </c>
      <c r="C624" s="14" t="n">
        <v>15414</v>
      </c>
      <c r="D624" s="0"/>
      <c r="E624" s="0"/>
      <c r="F624" s="0"/>
      <c r="G624" s="0"/>
      <c r="H624" s="0"/>
      <c r="I624" s="0"/>
      <c r="J624" s="0"/>
      <c r="K624" s="0"/>
      <c r="L624" s="0"/>
      <c r="M624" s="0"/>
      <c r="ALZ624" s="0"/>
      <c r="AMA624" s="0"/>
      <c r="AMB624" s="0"/>
      <c r="AMC624" s="0"/>
      <c r="AMD624" s="0"/>
      <c r="AME624" s="0"/>
      <c r="AMF624" s="0"/>
      <c r="AMG624" s="0"/>
      <c r="AMH624" s="0"/>
      <c r="AMI624" s="0"/>
      <c r="AMJ624" s="0"/>
    </row>
    <row r="625" customFormat="false" ht="29.85" hidden="false" customHeight="false" outlineLevel="0" collapsed="false">
      <c r="A625" s="7" t="n">
        <v>105307080</v>
      </c>
      <c r="B625" s="9" t="s">
        <v>3272</v>
      </c>
      <c r="C625" s="10" t="n">
        <v>4693.5</v>
      </c>
    </row>
    <row r="626" customFormat="false" ht="29.85" hidden="false" customHeight="false" outlineLevel="0" collapsed="false">
      <c r="A626" s="7" t="n">
        <v>105307080</v>
      </c>
      <c r="B626" s="9" t="s">
        <v>3273</v>
      </c>
      <c r="C626" s="10" t="n">
        <v>4693.5</v>
      </c>
    </row>
    <row r="627" customFormat="false" ht="29.85" hidden="false" customHeight="false" outlineLevel="0" collapsed="false">
      <c r="A627" s="101" t="n">
        <v>105307084</v>
      </c>
      <c r="B627" s="13" t="s">
        <v>6375</v>
      </c>
      <c r="C627" s="14" t="n">
        <v>3853.5</v>
      </c>
    </row>
    <row r="628" customFormat="false" ht="29.85" hidden="false" customHeight="false" outlineLevel="0" collapsed="false">
      <c r="A628" s="78" t="n">
        <v>105307086</v>
      </c>
      <c r="B628" s="13" t="s">
        <v>4381</v>
      </c>
      <c r="C628" s="14" t="n">
        <v>11560.5</v>
      </c>
    </row>
    <row r="629" customFormat="false" ht="29.85" hidden="false" customHeight="false" outlineLevel="0" collapsed="false">
      <c r="A629" s="78" t="n">
        <v>105307088</v>
      </c>
      <c r="B629" s="13" t="s">
        <v>4508</v>
      </c>
      <c r="C629" s="14" t="n">
        <v>7707</v>
      </c>
    </row>
    <row r="630" s="23" customFormat="true" ht="29.85" hidden="false" customHeight="false" outlineLevel="0" collapsed="false">
      <c r="A630" s="101" t="n">
        <v>105307090</v>
      </c>
      <c r="B630" s="13" t="s">
        <v>4995</v>
      </c>
      <c r="C630" s="14" t="n">
        <v>11560.5</v>
      </c>
      <c r="D630" s="0"/>
      <c r="E630" s="0"/>
      <c r="F630" s="0"/>
      <c r="G630" s="0"/>
      <c r="H630" s="0"/>
      <c r="I630" s="0"/>
      <c r="J630" s="0"/>
      <c r="K630" s="0"/>
      <c r="L630" s="0"/>
      <c r="M630" s="0"/>
      <c r="ALZ630" s="0"/>
      <c r="AMA630" s="0"/>
      <c r="AMB630" s="0"/>
      <c r="AMC630" s="0"/>
      <c r="AMD630" s="0"/>
      <c r="AME630" s="0"/>
      <c r="AMF630" s="0"/>
      <c r="AMG630" s="0"/>
      <c r="AMH630" s="0"/>
      <c r="AMI630" s="0"/>
      <c r="AMJ630" s="0"/>
    </row>
    <row r="631" customFormat="false" ht="29.85" hidden="false" customHeight="false" outlineLevel="0" collapsed="false">
      <c r="A631" s="101" t="n">
        <v>105307112</v>
      </c>
      <c r="B631" s="13" t="s">
        <v>4914</v>
      </c>
      <c r="C631" s="14" t="n">
        <v>7707</v>
      </c>
    </row>
    <row r="632" s="23" customFormat="true" ht="29.85" hidden="false" customHeight="false" outlineLevel="0" collapsed="false">
      <c r="A632" s="78" t="n">
        <v>105307113</v>
      </c>
      <c r="B632" s="13" t="s">
        <v>1431</v>
      </c>
      <c r="C632" s="14" t="n">
        <v>7707</v>
      </c>
      <c r="D632" s="0"/>
      <c r="E632" s="0"/>
      <c r="F632" s="0"/>
      <c r="G632" s="0"/>
      <c r="H632" s="0"/>
      <c r="I632" s="0"/>
      <c r="J632" s="0"/>
      <c r="K632" s="0"/>
      <c r="L632" s="0"/>
      <c r="M632" s="0"/>
      <c r="ALZ632" s="0"/>
      <c r="AMA632" s="0"/>
      <c r="AMB632" s="0"/>
      <c r="AMC632" s="0"/>
      <c r="AMD632" s="0"/>
      <c r="AME632" s="0"/>
      <c r="AMF632" s="0"/>
      <c r="AMG632" s="0"/>
      <c r="AMH632" s="0"/>
      <c r="AMI632" s="0"/>
      <c r="AMJ632" s="0"/>
    </row>
    <row r="633" customFormat="false" ht="15.65" hidden="false" customHeight="false" outlineLevel="0" collapsed="false">
      <c r="A633" s="78" t="n">
        <v>105307120</v>
      </c>
      <c r="B633" s="13" t="s">
        <v>6558</v>
      </c>
      <c r="C633" s="14" t="n">
        <v>3853.5</v>
      </c>
    </row>
    <row r="634" customFormat="false" ht="29.85" hidden="false" customHeight="false" outlineLevel="0" collapsed="false">
      <c r="A634" s="78" t="n">
        <v>105307143</v>
      </c>
      <c r="B634" s="13" t="s">
        <v>3361</v>
      </c>
      <c r="C634" s="14" t="n">
        <v>7707</v>
      </c>
    </row>
    <row r="635" customFormat="false" ht="29.85" hidden="false" customHeight="false" outlineLevel="0" collapsed="false">
      <c r="A635" s="78" t="n">
        <v>105307145</v>
      </c>
      <c r="B635" s="13" t="s">
        <v>3035</v>
      </c>
      <c r="C635" s="14" t="n">
        <v>7707</v>
      </c>
    </row>
    <row r="636" customFormat="false" ht="15.65" hidden="false" customHeight="false" outlineLevel="0" collapsed="false">
      <c r="A636" s="78" t="n">
        <v>105307167</v>
      </c>
      <c r="B636" s="13" t="s">
        <v>1588</v>
      </c>
      <c r="C636" s="14" t="n">
        <v>7707</v>
      </c>
    </row>
    <row r="637" customFormat="false" ht="29.85" hidden="false" customHeight="false" outlineLevel="0" collapsed="false">
      <c r="A637" s="78" t="n">
        <v>105307182</v>
      </c>
      <c r="B637" s="13" t="s">
        <v>3040</v>
      </c>
      <c r="C637" s="14" t="n">
        <v>11560.5</v>
      </c>
    </row>
    <row r="638" customFormat="false" ht="29.85" hidden="false" customHeight="false" outlineLevel="0" collapsed="false">
      <c r="A638" s="78" t="n">
        <v>105307185</v>
      </c>
      <c r="B638" s="13" t="s">
        <v>2681</v>
      </c>
      <c r="C638" s="14" t="n">
        <v>15414</v>
      </c>
    </row>
    <row r="639" customFormat="false" ht="29.85" hidden="false" customHeight="false" outlineLevel="0" collapsed="false">
      <c r="A639" s="78" t="n">
        <v>105307190</v>
      </c>
      <c r="B639" s="13" t="s">
        <v>4932</v>
      </c>
      <c r="C639" s="14" t="n">
        <v>9387</v>
      </c>
    </row>
    <row r="640" s="23" customFormat="true" ht="29.85" hidden="false" customHeight="false" outlineLevel="0" collapsed="false">
      <c r="A640" s="7" t="n">
        <v>105307208</v>
      </c>
      <c r="B640" s="9" t="s">
        <v>3176</v>
      </c>
      <c r="C640" s="10" t="n">
        <v>11560.5</v>
      </c>
      <c r="D640" s="0"/>
      <c r="E640" s="0"/>
      <c r="F640" s="0"/>
      <c r="G640" s="0"/>
      <c r="H640" s="0"/>
      <c r="I640" s="0"/>
      <c r="J640" s="0"/>
      <c r="K640" s="0"/>
      <c r="L640" s="0"/>
      <c r="M640" s="0"/>
      <c r="ALZ640" s="0"/>
      <c r="AMA640" s="0"/>
      <c r="AMB640" s="0"/>
      <c r="AMC640" s="0"/>
      <c r="AMD640" s="0"/>
      <c r="AME640" s="0"/>
      <c r="AMF640" s="0"/>
      <c r="AMG640" s="0"/>
      <c r="AMH640" s="0"/>
      <c r="AMI640" s="0"/>
      <c r="AMJ640" s="0"/>
    </row>
    <row r="641" s="12" customFormat="true" ht="29.85" hidden="false" customHeight="false" outlineLevel="0" collapsed="false">
      <c r="A641" s="7" t="n">
        <v>105307208</v>
      </c>
      <c r="B641" s="9" t="s">
        <v>3177</v>
      </c>
      <c r="C641" s="10" t="n">
        <v>11560.5</v>
      </c>
      <c r="AMB641" s="0"/>
      <c r="AMC641" s="0"/>
      <c r="AMD641" s="0"/>
      <c r="AME641" s="0"/>
      <c r="AMF641" s="0"/>
      <c r="AMG641" s="0"/>
      <c r="AMH641" s="0"/>
      <c r="AMI641" s="0"/>
      <c r="AMJ641" s="0"/>
    </row>
    <row r="642" customFormat="false" ht="29.85" hidden="false" customHeight="false" outlineLevel="0" collapsed="false">
      <c r="A642" s="78" t="n">
        <v>105307218</v>
      </c>
      <c r="B642" s="13" t="s">
        <v>880</v>
      </c>
      <c r="C642" s="14" t="n">
        <v>3853.5</v>
      </c>
    </row>
    <row r="643" customFormat="false" ht="15.65" hidden="false" customHeight="false" outlineLevel="0" collapsed="false">
      <c r="A643" s="101" t="n">
        <v>105307226</v>
      </c>
      <c r="B643" s="13" t="s">
        <v>6235</v>
      </c>
      <c r="C643" s="14" t="n">
        <v>17230.2</v>
      </c>
    </row>
    <row r="644" customFormat="false" ht="29.85" hidden="false" customHeight="false" outlineLevel="0" collapsed="false">
      <c r="A644" s="101" t="n">
        <v>105307252</v>
      </c>
      <c r="B644" s="13" t="s">
        <v>5580</v>
      </c>
      <c r="C644" s="14" t="n">
        <v>3853.5</v>
      </c>
    </row>
    <row r="645" s="34" customFormat="true" ht="15.65" hidden="false" customHeight="false" outlineLevel="0" collapsed="false">
      <c r="A645" s="78" t="n">
        <v>105307267</v>
      </c>
      <c r="B645" s="13" t="s">
        <v>4307</v>
      </c>
      <c r="C645" s="14" t="n">
        <v>7707</v>
      </c>
      <c r="D645" s="0"/>
      <c r="E645" s="0"/>
      <c r="F645" s="0"/>
      <c r="G645" s="0"/>
      <c r="H645" s="0"/>
      <c r="I645" s="0"/>
      <c r="J645" s="0"/>
      <c r="K645" s="0"/>
      <c r="L645" s="0"/>
      <c r="M645" s="0"/>
      <c r="ALZ645" s="0"/>
      <c r="AMA645" s="0"/>
      <c r="AMB645" s="0"/>
      <c r="AMC645" s="0"/>
      <c r="AMD645" s="0"/>
      <c r="AME645" s="0"/>
      <c r="AMF645" s="0"/>
      <c r="AMG645" s="0"/>
      <c r="AMH645" s="0"/>
      <c r="AMI645" s="0"/>
      <c r="AMJ645" s="0"/>
    </row>
    <row r="646" s="54" customFormat="true" ht="15.65" hidden="false" customHeight="false" outlineLevel="0" collapsed="false">
      <c r="A646" s="101" t="n">
        <v>105307271</v>
      </c>
      <c r="B646" s="13" t="s">
        <v>4239</v>
      </c>
      <c r="C646" s="14" t="n">
        <v>5743.4</v>
      </c>
      <c r="ALZ646" s="12"/>
      <c r="AMA646" s="12"/>
      <c r="AMB646" s="0"/>
      <c r="AMC646" s="0"/>
      <c r="AMD646" s="0"/>
      <c r="AME646" s="0"/>
      <c r="AMF646" s="0"/>
      <c r="AMG646" s="0"/>
      <c r="AMH646" s="0"/>
      <c r="AMI646" s="0"/>
      <c r="AMJ646" s="0"/>
    </row>
    <row r="647" s="43" customFormat="true" ht="29.85" hidden="false" customHeight="false" outlineLevel="0" collapsed="false">
      <c r="A647" s="78" t="n">
        <v>105307272</v>
      </c>
      <c r="B647" s="13" t="s">
        <v>2354</v>
      </c>
      <c r="C647" s="14" t="n">
        <v>7707</v>
      </c>
      <c r="ALZ647" s="12"/>
      <c r="AMA647" s="12"/>
      <c r="AMB647" s="0"/>
      <c r="AMC647" s="0"/>
      <c r="AMD647" s="0"/>
      <c r="AME647" s="0"/>
      <c r="AMF647" s="0"/>
      <c r="AMG647" s="0"/>
      <c r="AMH647" s="0"/>
      <c r="AMI647" s="0"/>
      <c r="AMJ647" s="0"/>
    </row>
    <row r="648" s="43" customFormat="true" ht="29.85" hidden="false" customHeight="false" outlineLevel="0" collapsed="false">
      <c r="A648" s="78" t="n">
        <v>105307277</v>
      </c>
      <c r="B648" s="13" t="s">
        <v>4215</v>
      </c>
      <c r="C648" s="14" t="n">
        <v>7707</v>
      </c>
      <c r="ALZ648" s="12"/>
      <c r="AMA648" s="12"/>
      <c r="AMB648" s="0"/>
      <c r="AMC648" s="0"/>
      <c r="AMD648" s="0"/>
      <c r="AME648" s="0"/>
      <c r="AMF648" s="0"/>
      <c r="AMG648" s="0"/>
      <c r="AMH648" s="0"/>
      <c r="AMI648" s="0"/>
      <c r="AMJ648" s="0"/>
    </row>
    <row r="649" s="43" customFormat="true" ht="29.85" hidden="false" customHeight="false" outlineLevel="0" collapsed="false">
      <c r="A649" s="78" t="n">
        <v>105307278</v>
      </c>
      <c r="B649" s="13" t="s">
        <v>3304</v>
      </c>
      <c r="C649" s="14" t="n">
        <v>7707</v>
      </c>
      <c r="ALZ649" s="12"/>
      <c r="AMA649" s="12"/>
      <c r="AMB649" s="0"/>
      <c r="AMC649" s="0"/>
      <c r="AMD649" s="0"/>
      <c r="AME649" s="0"/>
      <c r="AMF649" s="0"/>
      <c r="AMG649" s="0"/>
      <c r="AMH649" s="0"/>
      <c r="AMI649" s="0"/>
      <c r="AMJ649" s="0"/>
    </row>
    <row r="650" s="43" customFormat="true" ht="15.65" hidden="false" customHeight="false" outlineLevel="0" collapsed="false">
      <c r="A650" s="78" t="n">
        <v>105307282</v>
      </c>
      <c r="B650" s="13" t="s">
        <v>5726</v>
      </c>
      <c r="C650" s="14" t="n">
        <v>7707</v>
      </c>
      <c r="ALZ650" s="12"/>
      <c r="AMA650" s="12"/>
      <c r="AMB650" s="0"/>
      <c r="AMC650" s="0"/>
      <c r="AMD650" s="0"/>
      <c r="AME650" s="0"/>
      <c r="AMF650" s="0"/>
      <c r="AMG650" s="0"/>
      <c r="AMH650" s="0"/>
      <c r="AMI650" s="0"/>
      <c r="AMJ650" s="0"/>
    </row>
    <row r="651" s="43" customFormat="true" ht="29.85" hidden="false" customHeight="false" outlineLevel="0" collapsed="false">
      <c r="A651" s="78" t="n">
        <v>105307298</v>
      </c>
      <c r="B651" s="13" t="s">
        <v>6740</v>
      </c>
      <c r="C651" s="14" t="n">
        <v>7707</v>
      </c>
      <c r="ALZ651" s="12"/>
      <c r="AMA651" s="12"/>
      <c r="AMB651" s="0"/>
      <c r="AMC651" s="0"/>
      <c r="AMD651" s="0"/>
      <c r="AME651" s="0"/>
      <c r="AMF651" s="0"/>
      <c r="AMG651" s="0"/>
      <c r="AMH651" s="0"/>
      <c r="AMI651" s="0"/>
      <c r="AMJ651" s="0"/>
    </row>
    <row r="652" s="43" customFormat="true" ht="29.85" hidden="false" customHeight="false" outlineLevel="0" collapsed="false">
      <c r="A652" s="78" t="n">
        <v>105307303</v>
      </c>
      <c r="B652" s="13" t="s">
        <v>2746</v>
      </c>
      <c r="C652" s="14" t="n">
        <v>7707</v>
      </c>
      <c r="ALZ652" s="12"/>
      <c r="AMA652" s="12"/>
      <c r="AMB652" s="0"/>
      <c r="AMC652" s="0"/>
      <c r="AMD652" s="0"/>
      <c r="AME652" s="0"/>
      <c r="AMF652" s="0"/>
      <c r="AMG652" s="0"/>
      <c r="AMH652" s="0"/>
      <c r="AMI652" s="0"/>
      <c r="AMJ652" s="0"/>
    </row>
    <row r="653" customFormat="false" ht="29.85" hidden="false" customHeight="false" outlineLevel="0" collapsed="false">
      <c r="A653" s="101" t="n">
        <v>105307319</v>
      </c>
      <c r="B653" s="13" t="s">
        <v>2109</v>
      </c>
      <c r="C653" s="14" t="n">
        <v>17230.2</v>
      </c>
      <c r="ALZ653" s="12"/>
      <c r="AMA653" s="12"/>
    </row>
    <row r="654" customFormat="false" ht="29.85" hidden="false" customHeight="false" outlineLevel="0" collapsed="false">
      <c r="A654" s="78" t="n">
        <v>105307360</v>
      </c>
      <c r="B654" s="13" t="s">
        <v>530</v>
      </c>
      <c r="C654" s="14" t="n">
        <v>11560.5</v>
      </c>
    </row>
    <row r="655" customFormat="false" ht="29.85" hidden="false" customHeight="false" outlineLevel="0" collapsed="false">
      <c r="A655" s="78" t="n">
        <v>105307367</v>
      </c>
      <c r="B655" s="13" t="s">
        <v>4905</v>
      </c>
      <c r="C655" s="14" t="n">
        <v>11486.8</v>
      </c>
    </row>
    <row r="656" s="12" customFormat="true" ht="29.85" hidden="false" customHeight="false" outlineLevel="0" collapsed="false">
      <c r="A656" s="78" t="n">
        <v>105307374</v>
      </c>
      <c r="B656" s="13" t="s">
        <v>4808</v>
      </c>
      <c r="C656" s="14" t="n">
        <v>15414</v>
      </c>
      <c r="AMB656" s="0"/>
      <c r="AMC656" s="0"/>
      <c r="AMD656" s="0"/>
      <c r="AME656" s="0"/>
      <c r="AMF656" s="0"/>
      <c r="AMG656" s="0"/>
      <c r="AMH656" s="0"/>
      <c r="AMI656" s="0"/>
      <c r="AMJ656" s="0"/>
    </row>
    <row r="657" s="12" customFormat="true" ht="15.65" hidden="false" customHeight="false" outlineLevel="0" collapsed="false">
      <c r="A657" s="78" t="n">
        <v>105307375</v>
      </c>
      <c r="B657" s="13" t="s">
        <v>2981</v>
      </c>
      <c r="C657" s="14" t="n">
        <v>9387</v>
      </c>
      <c r="AMB657" s="0"/>
      <c r="AMC657" s="0"/>
      <c r="AMD657" s="0"/>
      <c r="AME657" s="0"/>
      <c r="AMF657" s="0"/>
      <c r="AMG657" s="0"/>
      <c r="AMH657" s="0"/>
      <c r="AMI657" s="0"/>
      <c r="AMJ657" s="0"/>
    </row>
    <row r="658" s="23" customFormat="true" ht="29.85" hidden="false" customHeight="false" outlineLevel="0" collapsed="false">
      <c r="A658" s="101" t="n">
        <v>105307404</v>
      </c>
      <c r="B658" s="13" t="s">
        <v>4603</v>
      </c>
      <c r="C658" s="14" t="n">
        <v>11560.5</v>
      </c>
      <c r="D658" s="0"/>
      <c r="E658" s="0"/>
      <c r="F658" s="0"/>
      <c r="G658" s="0"/>
      <c r="H658" s="0"/>
      <c r="I658" s="0"/>
      <c r="J658" s="0"/>
      <c r="K658" s="0"/>
      <c r="L658" s="0"/>
      <c r="M658" s="0"/>
      <c r="ALZ658" s="0"/>
      <c r="AMA658" s="0"/>
      <c r="AMB658" s="0"/>
      <c r="AMC658" s="0"/>
      <c r="AMD658" s="0"/>
      <c r="AME658" s="0"/>
      <c r="AMF658" s="0"/>
      <c r="AMG658" s="0"/>
      <c r="AMH658" s="0"/>
      <c r="AMI658" s="0"/>
      <c r="AMJ658" s="0"/>
    </row>
    <row r="659" customFormat="false" ht="29.85" hidden="false" customHeight="false" outlineLevel="0" collapsed="false">
      <c r="A659" s="78" t="n">
        <v>105307408</v>
      </c>
      <c r="B659" s="13" t="s">
        <v>184</v>
      </c>
      <c r="C659" s="14" t="n">
        <v>11560.5</v>
      </c>
    </row>
    <row r="660" customFormat="false" ht="29.85" hidden="false" customHeight="false" outlineLevel="0" collapsed="false">
      <c r="A660" s="78" t="n">
        <v>105307431</v>
      </c>
      <c r="B660" s="13" t="s">
        <v>3688</v>
      </c>
      <c r="C660" s="14" t="n">
        <v>3853.5</v>
      </c>
    </row>
    <row r="661" s="23" customFormat="true" ht="29.85" hidden="false" customHeight="false" outlineLevel="0" collapsed="false">
      <c r="A661" s="101" t="n">
        <v>105307445</v>
      </c>
      <c r="B661" s="13" t="s">
        <v>1814</v>
      </c>
      <c r="C661" s="14" t="n">
        <v>4693.5</v>
      </c>
      <c r="D661" s="0"/>
      <c r="E661" s="0"/>
      <c r="F661" s="0"/>
      <c r="G661" s="0"/>
      <c r="H661" s="0"/>
      <c r="I661" s="0"/>
      <c r="J661" s="0"/>
      <c r="K661" s="0"/>
      <c r="L661" s="0"/>
      <c r="M661" s="0"/>
      <c r="ALZ661" s="0"/>
      <c r="AMA661" s="0"/>
      <c r="AMB661" s="0"/>
      <c r="AMC661" s="0"/>
      <c r="AMD661" s="0"/>
      <c r="AME661" s="0"/>
      <c r="AMF661" s="0"/>
      <c r="AMG661" s="0"/>
      <c r="AMH661" s="0"/>
      <c r="AMI661" s="0"/>
      <c r="AMJ661" s="0"/>
    </row>
    <row r="662" customFormat="false" ht="29.85" hidden="false" customHeight="false" outlineLevel="0" collapsed="false">
      <c r="A662" s="78" t="n">
        <v>105307454</v>
      </c>
      <c r="B662" s="13" t="s">
        <v>1301</v>
      </c>
      <c r="C662" s="14" t="n">
        <v>7707</v>
      </c>
    </row>
    <row r="663" customFormat="false" ht="15.65" hidden="false" customHeight="false" outlineLevel="0" collapsed="false">
      <c r="A663" s="78" t="n">
        <v>105307473</v>
      </c>
      <c r="B663" s="13" t="s">
        <v>6084</v>
      </c>
      <c r="C663" s="14" t="n">
        <v>3853.5</v>
      </c>
    </row>
    <row r="664" s="23" customFormat="true" ht="29.85" hidden="false" customHeight="false" outlineLevel="0" collapsed="false">
      <c r="A664" s="78" t="n">
        <v>105307476</v>
      </c>
      <c r="B664" s="13" t="s">
        <v>3953</v>
      </c>
      <c r="C664" s="14" t="n">
        <v>7707</v>
      </c>
      <c r="D664" s="0"/>
      <c r="E664" s="0"/>
      <c r="F664" s="0"/>
      <c r="G664" s="0"/>
      <c r="H664" s="0"/>
      <c r="I664" s="0"/>
      <c r="J664" s="0"/>
      <c r="K664" s="0"/>
      <c r="L664" s="0"/>
      <c r="M664" s="0"/>
      <c r="ALZ664" s="0"/>
      <c r="AMA664" s="0"/>
      <c r="AMB664" s="0"/>
      <c r="AMC664" s="0"/>
      <c r="AMD664" s="0"/>
      <c r="AME664" s="0"/>
      <c r="AMF664" s="0"/>
      <c r="AMG664" s="0"/>
      <c r="AMH664" s="0"/>
      <c r="AMI664" s="0"/>
      <c r="AMJ664" s="0"/>
    </row>
    <row r="665" s="23" customFormat="true" ht="29.85" hidden="false" customHeight="false" outlineLevel="0" collapsed="false">
      <c r="A665" s="78" t="n">
        <v>105307482</v>
      </c>
      <c r="B665" s="13" t="s">
        <v>2761</v>
      </c>
      <c r="C665" s="14" t="n">
        <v>9387</v>
      </c>
      <c r="D665" s="0"/>
      <c r="E665" s="0"/>
      <c r="F665" s="0"/>
      <c r="G665" s="0"/>
      <c r="H665" s="0"/>
      <c r="I665" s="0"/>
      <c r="J665" s="0"/>
      <c r="K665" s="0"/>
      <c r="L665" s="0"/>
      <c r="M665" s="0"/>
      <c r="ALZ665" s="0"/>
      <c r="AMA665" s="0"/>
      <c r="AMB665" s="0"/>
      <c r="AMC665" s="0"/>
      <c r="AMD665" s="0"/>
      <c r="AME665" s="0"/>
      <c r="AMF665" s="0"/>
      <c r="AMG665" s="0"/>
      <c r="AMH665" s="0"/>
      <c r="AMI665" s="0"/>
      <c r="AMJ665" s="0"/>
    </row>
    <row r="666" customFormat="false" ht="29.85" hidden="false" customHeight="false" outlineLevel="0" collapsed="false">
      <c r="A666" s="78" t="n">
        <v>105307483</v>
      </c>
      <c r="B666" s="13" t="s">
        <v>2093</v>
      </c>
      <c r="C666" s="14" t="n">
        <v>11486.8</v>
      </c>
      <c r="D666" s="24"/>
      <c r="E666" s="24"/>
      <c r="F666" s="24"/>
      <c r="G666" s="24"/>
      <c r="H666" s="24"/>
      <c r="I666" s="24"/>
      <c r="J666" s="24"/>
      <c r="K666" s="24"/>
      <c r="L666" s="24"/>
      <c r="M666" s="24"/>
    </row>
    <row r="667" customFormat="false" ht="29.85" hidden="false" customHeight="false" outlineLevel="0" collapsed="false">
      <c r="A667" s="101" t="n">
        <v>105307491</v>
      </c>
      <c r="B667" s="13" t="s">
        <v>4453</v>
      </c>
      <c r="C667" s="14" t="n">
        <v>11486.8</v>
      </c>
    </row>
    <row r="668" customFormat="false" ht="29.85" hidden="false" customHeight="false" outlineLevel="0" collapsed="false">
      <c r="A668" s="78" t="n">
        <v>105307494</v>
      </c>
      <c r="B668" s="13" t="s">
        <v>3129</v>
      </c>
      <c r="C668" s="14" t="n">
        <v>7707</v>
      </c>
    </row>
    <row r="669" s="23" customFormat="true" ht="29.85" hidden="false" customHeight="false" outlineLevel="0" collapsed="false">
      <c r="A669" s="78" t="n">
        <v>105307496</v>
      </c>
      <c r="B669" s="13" t="s">
        <v>3468</v>
      </c>
      <c r="C669" s="14" t="n">
        <v>7707</v>
      </c>
      <c r="D669" s="0"/>
      <c r="E669" s="0"/>
      <c r="F669" s="0"/>
      <c r="G669" s="0"/>
      <c r="H669" s="0"/>
      <c r="I669" s="0"/>
      <c r="J669" s="0"/>
      <c r="K669" s="0"/>
      <c r="L669" s="0"/>
      <c r="M669" s="0"/>
      <c r="ALZ669" s="0"/>
      <c r="AMA669" s="0"/>
      <c r="AMB669" s="0"/>
      <c r="AMC669" s="0"/>
      <c r="AMD669" s="0"/>
      <c r="AME669" s="0"/>
      <c r="AMF669" s="0"/>
      <c r="AMG669" s="0"/>
      <c r="AMH669" s="0"/>
      <c r="AMI669" s="0"/>
      <c r="AMJ669" s="0"/>
    </row>
    <row r="670" customFormat="false" ht="29.85" hidden="false" customHeight="false" outlineLevel="0" collapsed="false">
      <c r="A670" s="78" t="n">
        <v>105307503</v>
      </c>
      <c r="B670" s="13" t="s">
        <v>2090</v>
      </c>
      <c r="C670" s="14" t="n">
        <v>3853.5</v>
      </c>
    </row>
    <row r="671" s="23" customFormat="true" ht="15.65" hidden="false" customHeight="false" outlineLevel="0" collapsed="false">
      <c r="A671" s="78" t="n">
        <v>105307508</v>
      </c>
      <c r="B671" s="13" t="s">
        <v>2984</v>
      </c>
      <c r="C671" s="14" t="n">
        <v>3853.5</v>
      </c>
      <c r="D671" s="0"/>
      <c r="E671" s="0"/>
      <c r="F671" s="0"/>
      <c r="G671" s="0"/>
      <c r="H671" s="0"/>
      <c r="I671" s="0"/>
      <c r="J671" s="0"/>
      <c r="K671" s="0"/>
      <c r="L671" s="0"/>
      <c r="M671" s="0"/>
      <c r="ALZ671" s="0"/>
      <c r="AMA671" s="0"/>
      <c r="AMB671" s="0"/>
      <c r="AMC671" s="0"/>
      <c r="AMD671" s="0"/>
      <c r="AME671" s="0"/>
      <c r="AMF671" s="0"/>
      <c r="AMG671" s="0"/>
      <c r="AMH671" s="0"/>
      <c r="AMI671" s="0"/>
      <c r="AMJ671" s="0"/>
    </row>
    <row r="672" customFormat="false" ht="29.85" hidden="false" customHeight="false" outlineLevel="0" collapsed="false">
      <c r="A672" s="78" t="n">
        <v>105307569</v>
      </c>
      <c r="B672" s="13" t="s">
        <v>4742</v>
      </c>
      <c r="C672" s="14" t="n">
        <v>4693.5</v>
      </c>
    </row>
    <row r="673" customFormat="false" ht="29.85" hidden="false" customHeight="false" outlineLevel="0" collapsed="false">
      <c r="A673" s="78" t="n">
        <v>105307571</v>
      </c>
      <c r="B673" s="13" t="s">
        <v>5341</v>
      </c>
      <c r="C673" s="14" t="n">
        <v>7707</v>
      </c>
    </row>
    <row r="674" customFormat="false" ht="29.85" hidden="false" customHeight="false" outlineLevel="0" collapsed="false">
      <c r="A674" s="101" t="n">
        <v>105307573</v>
      </c>
      <c r="B674" s="13" t="s">
        <v>4273</v>
      </c>
      <c r="C674" s="14" t="n">
        <v>3853.5</v>
      </c>
    </row>
    <row r="675" customFormat="false" ht="29.85" hidden="false" customHeight="false" outlineLevel="0" collapsed="false">
      <c r="A675" s="101" t="n">
        <v>105307659</v>
      </c>
      <c r="B675" s="13" t="s">
        <v>6533</v>
      </c>
      <c r="C675" s="14" t="n">
        <v>7707</v>
      </c>
    </row>
    <row r="676" s="23" customFormat="true" ht="29.85" hidden="false" customHeight="false" outlineLevel="0" collapsed="false">
      <c r="A676" s="78" t="n">
        <v>105307667</v>
      </c>
      <c r="B676" s="13" t="s">
        <v>1511</v>
      </c>
      <c r="C676" s="14" t="n">
        <v>7707</v>
      </c>
      <c r="D676" s="0"/>
      <c r="E676" s="0"/>
      <c r="F676" s="0"/>
      <c r="G676" s="0"/>
      <c r="H676" s="0"/>
      <c r="I676" s="0"/>
      <c r="J676" s="0"/>
      <c r="K676" s="0"/>
      <c r="L676" s="0"/>
      <c r="M676" s="0"/>
      <c r="ALZ676" s="0"/>
      <c r="AMA676" s="0"/>
      <c r="AMB676" s="0"/>
      <c r="AMC676" s="0"/>
      <c r="AMD676" s="0"/>
      <c r="AME676" s="0"/>
      <c r="AMF676" s="0"/>
      <c r="AMG676" s="0"/>
      <c r="AMH676" s="0"/>
      <c r="AMI676" s="0"/>
      <c r="AMJ676" s="0"/>
    </row>
    <row r="677" customFormat="false" ht="29.85" hidden="false" customHeight="false" outlineLevel="0" collapsed="false">
      <c r="A677" s="78" t="n">
        <v>105307668</v>
      </c>
      <c r="B677" s="13" t="s">
        <v>1165</v>
      </c>
      <c r="C677" s="14" t="n">
        <v>3853.5</v>
      </c>
    </row>
    <row r="678" s="23" customFormat="true" ht="29.85" hidden="false" customHeight="false" outlineLevel="0" collapsed="false">
      <c r="A678" s="78" t="n">
        <v>105307671</v>
      </c>
      <c r="B678" s="13" t="s">
        <v>3690</v>
      </c>
      <c r="C678" s="14" t="n">
        <v>3853.5</v>
      </c>
      <c r="D678" s="0"/>
      <c r="E678" s="0"/>
      <c r="F678" s="0"/>
      <c r="G678" s="0"/>
      <c r="H678" s="0"/>
      <c r="I678" s="0"/>
      <c r="J678" s="0"/>
      <c r="K678" s="0"/>
      <c r="L678" s="0"/>
      <c r="M678" s="0"/>
      <c r="ALZ678" s="0"/>
      <c r="AMA678" s="0"/>
      <c r="AMB678" s="0"/>
      <c r="AMC678" s="0"/>
      <c r="AMD678" s="0"/>
      <c r="AME678" s="0"/>
      <c r="AMF678" s="0"/>
      <c r="AMG678" s="0"/>
      <c r="AMH678" s="0"/>
      <c r="AMI678" s="0"/>
      <c r="AMJ678" s="0"/>
    </row>
    <row r="679" customFormat="false" ht="29.85" hidden="false" customHeight="false" outlineLevel="0" collapsed="false">
      <c r="A679" s="78" t="n">
        <v>105307674</v>
      </c>
      <c r="B679" s="13" t="s">
        <v>2656</v>
      </c>
      <c r="C679" s="14" t="n">
        <v>7707</v>
      </c>
    </row>
    <row r="680" s="23" customFormat="true" ht="15.65" hidden="false" customHeight="false" outlineLevel="0" collapsed="false">
      <c r="A680" s="78" t="n">
        <v>105307679</v>
      </c>
      <c r="B680" s="13" t="s">
        <v>1551</v>
      </c>
      <c r="C680" s="14" t="n">
        <v>7707</v>
      </c>
      <c r="D680" s="0"/>
      <c r="E680" s="0"/>
      <c r="F680" s="0"/>
      <c r="G680" s="0"/>
      <c r="H680" s="0"/>
      <c r="I680" s="0"/>
      <c r="J680" s="0"/>
      <c r="K680" s="0"/>
      <c r="L680" s="0"/>
      <c r="M680" s="0"/>
      <c r="ALZ680" s="0"/>
      <c r="AMA680" s="0"/>
      <c r="AMB680" s="0"/>
      <c r="AMC680" s="0"/>
      <c r="AMD680" s="0"/>
      <c r="AME680" s="0"/>
      <c r="AMF680" s="0"/>
      <c r="AMG680" s="0"/>
      <c r="AMH680" s="0"/>
      <c r="AMI680" s="0"/>
      <c r="AMJ680" s="0"/>
    </row>
    <row r="681" customFormat="false" ht="29.85" hidden="false" customHeight="false" outlineLevel="0" collapsed="false">
      <c r="A681" s="78" t="n">
        <v>105307702</v>
      </c>
      <c r="B681" s="13" t="s">
        <v>5388</v>
      </c>
      <c r="C681" s="14" t="n">
        <v>11560.5</v>
      </c>
    </row>
    <row r="682" s="23" customFormat="true" ht="15.65" hidden="false" customHeight="false" outlineLevel="0" collapsed="false">
      <c r="A682" s="101" t="n">
        <v>105307746</v>
      </c>
      <c r="B682" s="13" t="s">
        <v>2348</v>
      </c>
      <c r="C682" s="14" t="n">
        <v>3853.5</v>
      </c>
      <c r="D682" s="0"/>
      <c r="E682" s="0"/>
      <c r="F682" s="0"/>
      <c r="G682" s="0"/>
      <c r="H682" s="0"/>
      <c r="I682" s="0"/>
      <c r="J682" s="0"/>
      <c r="K682" s="0"/>
      <c r="L682" s="0"/>
      <c r="M682" s="0"/>
      <c r="ALZ682" s="0"/>
      <c r="AMA682" s="0"/>
      <c r="AMB682" s="0"/>
      <c r="AMC682" s="0"/>
      <c r="AMD682" s="0"/>
      <c r="AME682" s="0"/>
      <c r="AMF682" s="0"/>
      <c r="AMG682" s="0"/>
      <c r="AMH682" s="0"/>
      <c r="AMI682" s="0"/>
      <c r="AMJ682" s="0"/>
    </row>
    <row r="683" customFormat="false" ht="15.65" hidden="false" customHeight="false" outlineLevel="0" collapsed="false">
      <c r="A683" s="102" t="n">
        <v>105307793</v>
      </c>
      <c r="B683" s="30" t="s">
        <v>2345</v>
      </c>
      <c r="C683" s="31" t="n">
        <v>4693.5</v>
      </c>
    </row>
    <row r="684" customFormat="false" ht="29.85" hidden="false" customHeight="false" outlineLevel="0" collapsed="false">
      <c r="A684" s="101" t="n">
        <v>105307819</v>
      </c>
      <c r="B684" s="13" t="s">
        <v>3453</v>
      </c>
      <c r="C684" s="14" t="n">
        <v>3853.5</v>
      </c>
    </row>
    <row r="685" customFormat="false" ht="29.85" hidden="false" customHeight="false" outlineLevel="0" collapsed="false">
      <c r="A685" s="78" t="n">
        <v>105307833</v>
      </c>
      <c r="B685" s="13" t="s">
        <v>2864</v>
      </c>
      <c r="C685" s="14" t="n">
        <v>4693.5</v>
      </c>
    </row>
    <row r="686" s="23" customFormat="true" ht="15.65" hidden="false" customHeight="false" outlineLevel="0" collapsed="false">
      <c r="A686" s="101" t="n">
        <v>105307845</v>
      </c>
      <c r="B686" s="13" t="s">
        <v>1079</v>
      </c>
      <c r="C686" s="14" t="n">
        <v>4693.5</v>
      </c>
      <c r="D686" s="0"/>
      <c r="E686" s="0"/>
      <c r="F686" s="0"/>
      <c r="G686" s="0"/>
      <c r="H686" s="0"/>
      <c r="I686" s="0"/>
      <c r="J686" s="0"/>
      <c r="K686" s="0"/>
      <c r="L686" s="0"/>
      <c r="M686" s="0"/>
      <c r="ALZ686" s="0"/>
      <c r="AMA686" s="0"/>
      <c r="AMB686" s="0"/>
      <c r="AMC686" s="0"/>
      <c r="AMD686" s="0"/>
      <c r="AME686" s="0"/>
      <c r="AMF686" s="0"/>
      <c r="AMG686" s="0"/>
      <c r="AMH686" s="0"/>
      <c r="AMI686" s="0"/>
      <c r="AMJ686" s="0"/>
    </row>
    <row r="687" s="39" customFormat="true" ht="29.85" hidden="false" customHeight="false" outlineLevel="0" collapsed="false">
      <c r="A687" s="101" t="n">
        <v>105307851</v>
      </c>
      <c r="B687" s="13" t="s">
        <v>6377</v>
      </c>
      <c r="C687" s="14" t="n">
        <v>9387</v>
      </c>
      <c r="AMB687" s="0"/>
      <c r="AMC687" s="0"/>
      <c r="AMD687" s="0"/>
      <c r="AME687" s="0"/>
      <c r="AMF687" s="0"/>
      <c r="AMG687" s="0"/>
      <c r="AMH687" s="0"/>
      <c r="AMI687" s="0"/>
      <c r="AMJ687" s="0"/>
    </row>
    <row r="688" s="23" customFormat="true" ht="29.85" hidden="false" customHeight="false" outlineLevel="0" collapsed="false">
      <c r="A688" s="78" t="n">
        <v>105307859</v>
      </c>
      <c r="B688" s="13" t="s">
        <v>2088</v>
      </c>
      <c r="C688" s="14" t="n">
        <v>9387</v>
      </c>
      <c r="D688" s="0"/>
      <c r="E688" s="0"/>
      <c r="F688" s="0"/>
      <c r="G688" s="0"/>
      <c r="H688" s="0"/>
      <c r="I688" s="0"/>
      <c r="J688" s="0"/>
      <c r="K688" s="0"/>
      <c r="L688" s="0"/>
      <c r="M688" s="0"/>
      <c r="ALZ688" s="0"/>
      <c r="AMA688" s="0"/>
      <c r="AMB688" s="0"/>
      <c r="AMC688" s="0"/>
      <c r="AMD688" s="0"/>
      <c r="AME688" s="0"/>
      <c r="AMF688" s="0"/>
      <c r="AMG688" s="0"/>
      <c r="AMH688" s="0"/>
      <c r="AMI688" s="0"/>
      <c r="AMJ688" s="0"/>
    </row>
    <row r="689" customFormat="false" ht="29.85" hidden="false" customHeight="false" outlineLevel="0" collapsed="false">
      <c r="A689" s="78" t="n">
        <v>105307864</v>
      </c>
      <c r="B689" s="13" t="s">
        <v>3969</v>
      </c>
      <c r="C689" s="14" t="n">
        <v>3853.5</v>
      </c>
    </row>
    <row r="690" customFormat="false" ht="29.85" hidden="false" customHeight="false" outlineLevel="0" collapsed="false">
      <c r="A690" s="101" t="n">
        <v>105307874</v>
      </c>
      <c r="B690" s="13" t="s">
        <v>964</v>
      </c>
      <c r="C690" s="14" t="n">
        <v>3853.5</v>
      </c>
    </row>
    <row r="691" customFormat="false" ht="15.65" hidden="false" customHeight="false" outlineLevel="0" collapsed="false">
      <c r="A691" s="78" t="n">
        <v>105307904</v>
      </c>
      <c r="B691" s="13" t="s">
        <v>4881</v>
      </c>
      <c r="C691" s="14" t="n">
        <v>11560.5</v>
      </c>
    </row>
    <row r="692" s="23" customFormat="true" ht="29.85" hidden="false" customHeight="false" outlineLevel="0" collapsed="false">
      <c r="A692" s="78" t="n">
        <v>105307915</v>
      </c>
      <c r="B692" s="13" t="s">
        <v>1934</v>
      </c>
      <c r="C692" s="14" t="n">
        <v>7707</v>
      </c>
      <c r="D692" s="0"/>
      <c r="E692" s="0"/>
      <c r="F692" s="0"/>
      <c r="G692" s="0"/>
      <c r="H692" s="0"/>
      <c r="I692" s="0"/>
      <c r="J692" s="0"/>
      <c r="K692" s="0"/>
      <c r="L692" s="0"/>
      <c r="M692" s="0"/>
      <c r="ALZ692" s="0"/>
      <c r="AMA692" s="0"/>
      <c r="AMB692" s="0"/>
      <c r="AMC692" s="0"/>
      <c r="AMD692" s="0"/>
      <c r="AME692" s="0"/>
      <c r="AMF692" s="0"/>
      <c r="AMG692" s="0"/>
      <c r="AMH692" s="0"/>
      <c r="AMI692" s="0"/>
      <c r="AMJ692" s="0"/>
    </row>
    <row r="693" s="23" customFormat="true" ht="29.85" hidden="false" customHeight="false" outlineLevel="0" collapsed="false">
      <c r="A693" s="78" t="n">
        <v>105307918</v>
      </c>
      <c r="B693" s="13" t="s">
        <v>2271</v>
      </c>
      <c r="C693" s="14" t="n">
        <v>3853.5</v>
      </c>
      <c r="D693" s="0"/>
      <c r="E693" s="0"/>
      <c r="F693" s="0"/>
      <c r="G693" s="0"/>
      <c r="H693" s="0"/>
      <c r="I693" s="0"/>
      <c r="J693" s="0"/>
      <c r="K693" s="0"/>
      <c r="L693" s="0"/>
      <c r="M693" s="0"/>
      <c r="ALZ693" s="0"/>
      <c r="AMA693" s="0"/>
      <c r="AMB693" s="0"/>
      <c r="AMC693" s="0"/>
      <c r="AMD693" s="0"/>
      <c r="AME693" s="0"/>
      <c r="AMF693" s="0"/>
      <c r="AMG693" s="0"/>
      <c r="AMH693" s="0"/>
      <c r="AMI693" s="0"/>
      <c r="AMJ693" s="0"/>
    </row>
    <row r="694" customFormat="false" ht="29.85" hidden="false" customHeight="false" outlineLevel="0" collapsed="false">
      <c r="A694" s="78" t="n">
        <v>105307927</v>
      </c>
      <c r="B694" s="13" t="s">
        <v>4390</v>
      </c>
      <c r="C694" s="14" t="n">
        <v>5743.4</v>
      </c>
    </row>
    <row r="695" s="34" customFormat="true" ht="29.85" hidden="false" customHeight="false" outlineLevel="0" collapsed="false">
      <c r="A695" s="78" t="n">
        <v>105307931</v>
      </c>
      <c r="B695" s="13" t="s">
        <v>804</v>
      </c>
      <c r="C695" s="14" t="n">
        <v>3853.5</v>
      </c>
      <c r="D695" s="0"/>
      <c r="E695" s="0"/>
      <c r="F695" s="0"/>
      <c r="G695" s="0"/>
      <c r="H695" s="0"/>
      <c r="I695" s="0"/>
      <c r="J695" s="0"/>
      <c r="K695" s="0"/>
      <c r="L695" s="0"/>
      <c r="M695" s="0"/>
      <c r="ALZ695" s="0"/>
      <c r="AMA695" s="0"/>
      <c r="AMB695" s="0"/>
      <c r="AMC695" s="0"/>
      <c r="AMD695" s="0"/>
      <c r="AME695" s="0"/>
      <c r="AMF695" s="0"/>
      <c r="AMG695" s="0"/>
      <c r="AMH695" s="0"/>
      <c r="AMI695" s="0"/>
      <c r="AMJ695" s="0"/>
    </row>
    <row r="696" s="12" customFormat="true" ht="29.85" hidden="false" customHeight="false" outlineLevel="0" collapsed="false">
      <c r="A696" s="78" t="n">
        <v>105307948</v>
      </c>
      <c r="B696" s="13" t="s">
        <v>5774</v>
      </c>
      <c r="C696" s="14" t="n">
        <v>5743.4</v>
      </c>
      <c r="AMB696" s="0"/>
      <c r="AMC696" s="0"/>
      <c r="AMD696" s="0"/>
      <c r="AME696" s="0"/>
      <c r="AMF696" s="0"/>
      <c r="AMG696" s="0"/>
      <c r="AMH696" s="0"/>
      <c r="AMI696" s="0"/>
      <c r="AMJ696" s="0"/>
    </row>
    <row r="697" customFormat="false" ht="29.85" hidden="false" customHeight="false" outlineLevel="0" collapsed="false">
      <c r="A697" s="101" t="n">
        <v>105307991</v>
      </c>
      <c r="B697" s="13" t="s">
        <v>6743</v>
      </c>
      <c r="C697" s="14" t="n">
        <v>5743.4</v>
      </c>
    </row>
    <row r="698" s="23" customFormat="true" ht="29.85" hidden="false" customHeight="false" outlineLevel="0" collapsed="false">
      <c r="A698" s="78" t="n">
        <v>105307995</v>
      </c>
      <c r="B698" s="13" t="s">
        <v>214</v>
      </c>
      <c r="C698" s="14" t="n">
        <v>3853.5</v>
      </c>
      <c r="D698" s="0"/>
      <c r="E698" s="0"/>
      <c r="F698" s="0"/>
      <c r="G698" s="0"/>
      <c r="H698" s="0"/>
      <c r="I698" s="0"/>
      <c r="J698" s="0"/>
      <c r="K698" s="0"/>
      <c r="L698" s="0"/>
      <c r="M698" s="0"/>
      <c r="ALZ698" s="0"/>
      <c r="AMA698" s="0"/>
      <c r="AMB698" s="0"/>
      <c r="AMC698" s="0"/>
      <c r="AMD698" s="0"/>
      <c r="AME698" s="0"/>
      <c r="AMF698" s="0"/>
      <c r="AMG698" s="0"/>
      <c r="AMH698" s="0"/>
      <c r="AMI698" s="0"/>
      <c r="AMJ698" s="0"/>
    </row>
    <row r="699" customFormat="false" ht="29.85" hidden="false" customHeight="false" outlineLevel="0" collapsed="false">
      <c r="A699" s="101" t="n">
        <v>105308064</v>
      </c>
      <c r="B699" s="13" t="s">
        <v>696</v>
      </c>
      <c r="C699" s="14" t="n">
        <v>3853.5</v>
      </c>
    </row>
    <row r="700" s="23" customFormat="true" ht="15.65" hidden="false" customHeight="false" outlineLevel="0" collapsed="false">
      <c r="A700" s="78" t="n">
        <v>105308072</v>
      </c>
      <c r="B700" s="13" t="s">
        <v>1702</v>
      </c>
      <c r="C700" s="14" t="n">
        <v>7707</v>
      </c>
      <c r="D700" s="0"/>
      <c r="E700" s="0"/>
      <c r="F700" s="0"/>
      <c r="G700" s="0"/>
      <c r="H700" s="0"/>
      <c r="I700" s="0"/>
      <c r="J700" s="0"/>
      <c r="K700" s="0"/>
      <c r="L700" s="0"/>
      <c r="M700" s="0"/>
      <c r="ALZ700" s="0"/>
      <c r="AMA700" s="0"/>
      <c r="AMB700" s="0"/>
      <c r="AMC700" s="0"/>
      <c r="AMD700" s="0"/>
      <c r="AME700" s="0"/>
      <c r="AMF700" s="0"/>
      <c r="AMG700" s="0"/>
      <c r="AMH700" s="0"/>
      <c r="AMI700" s="0"/>
      <c r="AMJ700" s="0"/>
    </row>
    <row r="701" customFormat="false" ht="29.85" hidden="false" customHeight="false" outlineLevel="0" collapsed="false">
      <c r="A701" s="78" t="n">
        <v>105308074</v>
      </c>
      <c r="B701" s="13" t="s">
        <v>1872</v>
      </c>
      <c r="C701" s="14" t="n">
        <v>11560.5</v>
      </c>
    </row>
    <row r="702" customFormat="false" ht="29.85" hidden="false" customHeight="false" outlineLevel="0" collapsed="false">
      <c r="A702" s="78" t="n">
        <v>105308076</v>
      </c>
      <c r="B702" s="13" t="s">
        <v>5122</v>
      </c>
      <c r="C702" s="14" t="n">
        <v>3853.5</v>
      </c>
    </row>
    <row r="703" customFormat="false" ht="29.85" hidden="false" customHeight="false" outlineLevel="0" collapsed="false">
      <c r="A703" s="101" t="n">
        <v>105308088</v>
      </c>
      <c r="B703" s="13" t="s">
        <v>1895</v>
      </c>
      <c r="C703" s="14" t="n">
        <v>3853.5</v>
      </c>
    </row>
    <row r="704" customFormat="false" ht="29.85" hidden="false" customHeight="false" outlineLevel="0" collapsed="false">
      <c r="A704" s="101" t="n">
        <v>105308114</v>
      </c>
      <c r="B704" s="13" t="s">
        <v>1088</v>
      </c>
      <c r="C704" s="14" t="n">
        <v>3853.5</v>
      </c>
    </row>
    <row r="705" s="23" customFormat="true" ht="29.85" hidden="false" customHeight="false" outlineLevel="0" collapsed="false">
      <c r="A705" s="78" t="n">
        <v>105308226</v>
      </c>
      <c r="B705" s="13" t="s">
        <v>5285</v>
      </c>
      <c r="C705" s="14" t="n">
        <v>3853.5</v>
      </c>
      <c r="D705" s="0"/>
      <c r="E705" s="0"/>
      <c r="F705" s="0"/>
      <c r="G705" s="0"/>
      <c r="H705" s="0"/>
      <c r="I705" s="0"/>
      <c r="J705" s="0"/>
      <c r="K705" s="0"/>
      <c r="L705" s="0"/>
      <c r="M705" s="0"/>
      <c r="ALZ705" s="0"/>
      <c r="AMA705" s="0"/>
      <c r="AMB705" s="0"/>
      <c r="AMC705" s="0"/>
      <c r="AMD705" s="0"/>
      <c r="AME705" s="0"/>
      <c r="AMF705" s="0"/>
      <c r="AMG705" s="0"/>
      <c r="AMH705" s="0"/>
      <c r="AMI705" s="0"/>
      <c r="AMJ705" s="0"/>
    </row>
    <row r="706" s="23" customFormat="true" ht="29.85" hidden="false" customHeight="false" outlineLevel="0" collapsed="false">
      <c r="A706" s="78" t="n">
        <v>105308251</v>
      </c>
      <c r="B706" s="13" t="s">
        <v>973</v>
      </c>
      <c r="C706" s="14" t="n">
        <v>11560.5</v>
      </c>
      <c r="D706" s="0"/>
      <c r="E706" s="0"/>
      <c r="F706" s="0"/>
      <c r="G706" s="0"/>
      <c r="H706" s="0"/>
      <c r="I706" s="0"/>
      <c r="J706" s="0"/>
      <c r="K706" s="0"/>
      <c r="L706" s="0"/>
      <c r="M706" s="0"/>
      <c r="ALZ706" s="0"/>
      <c r="AMA706" s="0"/>
      <c r="AMB706" s="0"/>
      <c r="AMC706" s="0"/>
      <c r="AMD706" s="0"/>
      <c r="AME706" s="0"/>
      <c r="AMF706" s="0"/>
      <c r="AMG706" s="0"/>
      <c r="AMH706" s="0"/>
      <c r="AMI706" s="0"/>
      <c r="AMJ706" s="0"/>
    </row>
    <row r="707" customFormat="false" ht="15.65" hidden="false" customHeight="false" outlineLevel="0" collapsed="false">
      <c r="A707" s="78" t="n">
        <v>105308311</v>
      </c>
      <c r="B707" s="13" t="s">
        <v>4046</v>
      </c>
      <c r="C707" s="14" t="n">
        <v>5743.4</v>
      </c>
    </row>
    <row r="708" s="23" customFormat="true" ht="29.85" hidden="false" customHeight="false" outlineLevel="0" collapsed="false">
      <c r="A708" s="78" t="n">
        <v>105308354</v>
      </c>
      <c r="B708" s="13" t="s">
        <v>3881</v>
      </c>
      <c r="C708" s="14" t="n">
        <v>3853.5</v>
      </c>
      <c r="D708" s="0"/>
      <c r="E708" s="0"/>
      <c r="F708" s="0"/>
      <c r="G708" s="0"/>
      <c r="H708" s="0"/>
      <c r="I708" s="0"/>
      <c r="J708" s="0"/>
      <c r="K708" s="0"/>
      <c r="L708" s="0"/>
      <c r="M708" s="0"/>
      <c r="ALZ708" s="0"/>
      <c r="AMA708" s="0"/>
      <c r="AMB708" s="0"/>
      <c r="AMC708" s="0"/>
      <c r="AMD708" s="0"/>
      <c r="AME708" s="0"/>
      <c r="AMF708" s="0"/>
      <c r="AMG708" s="0"/>
      <c r="AMH708" s="0"/>
      <c r="AMI708" s="0"/>
      <c r="AMJ708" s="0"/>
    </row>
    <row r="709" customFormat="false" ht="29.85" hidden="false" customHeight="false" outlineLevel="0" collapsed="false">
      <c r="A709" s="78" t="n">
        <v>105308439</v>
      </c>
      <c r="B709" s="13" t="s">
        <v>372</v>
      </c>
      <c r="C709" s="14" t="n">
        <v>7707</v>
      </c>
    </row>
    <row r="710" customFormat="false" ht="29.85" hidden="false" customHeight="false" outlineLevel="0" collapsed="false">
      <c r="A710" s="78" t="n">
        <v>105308490</v>
      </c>
      <c r="B710" s="13" t="s">
        <v>4717</v>
      </c>
      <c r="C710" s="14" t="n">
        <v>3853.5</v>
      </c>
    </row>
    <row r="711" customFormat="false" ht="29.85" hidden="false" customHeight="false" outlineLevel="0" collapsed="false">
      <c r="A711" s="101" t="n">
        <v>105308513</v>
      </c>
      <c r="B711" s="13" t="s">
        <v>3695</v>
      </c>
      <c r="C711" s="14" t="n">
        <v>4693.5</v>
      </c>
    </row>
    <row r="712" customFormat="false" ht="15.65" hidden="false" customHeight="false" outlineLevel="0" collapsed="false">
      <c r="A712" s="78" t="n">
        <v>105308534</v>
      </c>
      <c r="B712" s="13" t="s">
        <v>3369</v>
      </c>
      <c r="C712" s="14" t="n">
        <v>4693.5</v>
      </c>
    </row>
    <row r="713" s="23" customFormat="true" ht="29.85" hidden="false" customHeight="false" outlineLevel="0" collapsed="false">
      <c r="A713" s="78" t="n">
        <v>105308600</v>
      </c>
      <c r="B713" s="13" t="s">
        <v>2631</v>
      </c>
      <c r="C713" s="14" t="n">
        <v>3853.5</v>
      </c>
      <c r="D713" s="0"/>
      <c r="E713" s="0"/>
      <c r="F713" s="0"/>
      <c r="G713" s="0"/>
      <c r="H713" s="0"/>
      <c r="I713" s="0"/>
      <c r="J713" s="0"/>
      <c r="K713" s="0"/>
      <c r="L713" s="0"/>
      <c r="M713" s="0"/>
      <c r="ALZ713" s="0"/>
      <c r="AMA713" s="0"/>
      <c r="AMB713" s="0"/>
      <c r="AMC713" s="0"/>
      <c r="AMD713" s="0"/>
      <c r="AME713" s="0"/>
      <c r="AMF713" s="0"/>
      <c r="AMG713" s="0"/>
      <c r="AMH713" s="0"/>
      <c r="AMI713" s="0"/>
      <c r="AMJ713" s="0"/>
    </row>
    <row r="714" customFormat="false" ht="29.85" hidden="false" customHeight="false" outlineLevel="0" collapsed="false">
      <c r="A714" s="78" t="n">
        <v>105308610</v>
      </c>
      <c r="B714" s="13" t="s">
        <v>2873</v>
      </c>
      <c r="C714" s="14" t="n">
        <v>3853.5</v>
      </c>
    </row>
    <row r="715" customFormat="false" ht="29.85" hidden="false" customHeight="false" outlineLevel="0" collapsed="false">
      <c r="A715" s="78" t="n">
        <v>105308637</v>
      </c>
      <c r="B715" s="13" t="s">
        <v>600</v>
      </c>
      <c r="C715" s="14" t="n">
        <v>7707</v>
      </c>
    </row>
    <row r="716" customFormat="false" ht="15.65" hidden="false" customHeight="false" outlineLevel="0" collapsed="false">
      <c r="A716" s="78" t="n">
        <v>105308667</v>
      </c>
      <c r="B716" s="13" t="s">
        <v>5191</v>
      </c>
      <c r="C716" s="14" t="n">
        <v>3853.5</v>
      </c>
    </row>
    <row r="717" customFormat="false" ht="29.85" hidden="false" customHeight="false" outlineLevel="0" collapsed="false">
      <c r="A717" s="78" t="n">
        <v>105308753</v>
      </c>
      <c r="B717" s="13" t="s">
        <v>6430</v>
      </c>
      <c r="C717" s="14" t="n">
        <v>3853.5</v>
      </c>
    </row>
    <row r="718" s="23" customFormat="true" ht="15.65" hidden="false" customHeight="false" outlineLevel="0" collapsed="false">
      <c r="A718" s="78" t="n">
        <v>105308766</v>
      </c>
      <c r="B718" s="13" t="s">
        <v>342</v>
      </c>
      <c r="C718" s="14" t="n">
        <v>3853.5</v>
      </c>
      <c r="D718" s="0"/>
      <c r="E718" s="0"/>
      <c r="F718" s="0"/>
      <c r="G718" s="0"/>
      <c r="H718" s="0"/>
      <c r="I718" s="0"/>
      <c r="J718" s="0"/>
      <c r="K718" s="0"/>
      <c r="L718" s="0"/>
      <c r="M718" s="0"/>
      <c r="ALZ718" s="0"/>
      <c r="AMA718" s="0"/>
      <c r="AMB718" s="0"/>
      <c r="AMC718" s="0"/>
      <c r="AMD718" s="0"/>
      <c r="AME718" s="0"/>
      <c r="AMF718" s="0"/>
      <c r="AMG718" s="0"/>
      <c r="AMH718" s="0"/>
      <c r="AMI718" s="0"/>
      <c r="AMJ718" s="0"/>
    </row>
    <row r="719" customFormat="false" ht="29.85" hidden="false" customHeight="false" outlineLevel="0" collapsed="false">
      <c r="A719" s="78" t="n">
        <v>105308889</v>
      </c>
      <c r="B719" s="13" t="s">
        <v>1167</v>
      </c>
      <c r="C719" s="14" t="n">
        <v>3853.5</v>
      </c>
    </row>
    <row r="720" customFormat="false" ht="29.85" hidden="false" customHeight="false" outlineLevel="0" collapsed="false">
      <c r="A720" s="101" t="n">
        <v>105308974</v>
      </c>
      <c r="B720" s="13" t="s">
        <v>2179</v>
      </c>
      <c r="C720" s="14" t="n">
        <v>3853.5</v>
      </c>
    </row>
    <row r="721" s="23" customFormat="true" ht="29.85" hidden="false" customHeight="false" outlineLevel="0" collapsed="false">
      <c r="A721" s="101" t="n">
        <v>105309096</v>
      </c>
      <c r="B721" s="13" t="s">
        <v>1908</v>
      </c>
      <c r="C721" s="14" t="n">
        <v>3853.5</v>
      </c>
      <c r="D721" s="0"/>
      <c r="E721" s="0"/>
      <c r="F721" s="0"/>
      <c r="G721" s="0"/>
      <c r="H721" s="0"/>
      <c r="I721" s="0"/>
      <c r="J721" s="0"/>
      <c r="K721" s="0"/>
      <c r="L721" s="0"/>
      <c r="M721" s="0"/>
      <c r="ALZ721" s="0"/>
      <c r="AMA721" s="0"/>
      <c r="AMB721" s="0"/>
      <c r="AMC721" s="0"/>
      <c r="AMD721" s="0"/>
      <c r="AME721" s="0"/>
      <c r="AMF721" s="0"/>
      <c r="AMG721" s="0"/>
      <c r="AMH721" s="0"/>
      <c r="AMI721" s="0"/>
      <c r="AMJ721" s="0"/>
    </row>
    <row r="722" customFormat="false" ht="29.85" hidden="false" customHeight="false" outlineLevel="0" collapsed="false">
      <c r="A722" s="78" t="n">
        <v>105309349</v>
      </c>
      <c r="B722" s="13" t="s">
        <v>1910</v>
      </c>
      <c r="C722" s="14" t="n">
        <v>3853.5</v>
      </c>
    </row>
    <row r="723" s="23" customFormat="true" ht="29.85" hidden="false" customHeight="false" outlineLevel="0" collapsed="false">
      <c r="A723" s="7" t="n">
        <v>205250048</v>
      </c>
      <c r="B723" s="9" t="s">
        <v>6569</v>
      </c>
      <c r="C723" s="10" t="n">
        <v>14680</v>
      </c>
      <c r="D723" s="0"/>
      <c r="E723" s="0"/>
      <c r="F723" s="0"/>
      <c r="G723" s="0"/>
      <c r="H723" s="0"/>
      <c r="I723" s="0"/>
      <c r="J723" s="0"/>
      <c r="K723" s="0"/>
      <c r="L723" s="0"/>
      <c r="M723" s="0"/>
      <c r="ALZ723" s="0"/>
      <c r="AMA723" s="0"/>
      <c r="AMB723" s="0"/>
      <c r="AMC723" s="0"/>
      <c r="AMD723" s="0"/>
      <c r="AME723" s="0"/>
      <c r="AMF723" s="0"/>
      <c r="AMG723" s="0"/>
      <c r="AMH723" s="0"/>
      <c r="AMI723" s="0"/>
      <c r="AMJ723" s="0"/>
    </row>
    <row r="724" s="23" customFormat="true" ht="29.85" hidden="false" customHeight="false" outlineLevel="0" collapsed="false">
      <c r="A724" s="7" t="n">
        <v>205250048</v>
      </c>
      <c r="B724" s="9" t="s">
        <v>6570</v>
      </c>
      <c r="C724" s="10" t="n">
        <v>14680</v>
      </c>
      <c r="D724" s="0"/>
      <c r="E724" s="0"/>
      <c r="F724" s="0"/>
      <c r="G724" s="0"/>
      <c r="H724" s="0"/>
      <c r="I724" s="0"/>
      <c r="J724" s="0"/>
      <c r="K724" s="0"/>
      <c r="L724" s="0"/>
      <c r="M724" s="0"/>
      <c r="ALZ724" s="0"/>
      <c r="AMA724" s="0"/>
      <c r="AMB724" s="0"/>
      <c r="AMC724" s="0"/>
      <c r="AMD724" s="0"/>
      <c r="AME724" s="0"/>
      <c r="AMF724" s="0"/>
      <c r="AMG724" s="0"/>
      <c r="AMH724" s="0"/>
      <c r="AMI724" s="0"/>
      <c r="AMJ724" s="0"/>
    </row>
    <row r="725" s="23" customFormat="true" ht="29.85" hidden="false" customHeight="false" outlineLevel="0" collapsed="false">
      <c r="A725" s="7" t="n">
        <v>205250048</v>
      </c>
      <c r="B725" s="9" t="s">
        <v>6571</v>
      </c>
      <c r="C725" s="10" t="n">
        <v>5000</v>
      </c>
      <c r="D725" s="0"/>
      <c r="E725" s="0"/>
      <c r="F725" s="0"/>
      <c r="G725" s="0"/>
      <c r="H725" s="0"/>
      <c r="I725" s="0"/>
      <c r="J725" s="0"/>
      <c r="K725" s="0"/>
      <c r="L725" s="0"/>
      <c r="M725" s="0"/>
      <c r="ALZ725" s="0"/>
      <c r="AMA725" s="0"/>
      <c r="AMB725" s="0"/>
      <c r="AMC725" s="0"/>
      <c r="AMD725" s="0"/>
      <c r="AME725" s="0"/>
      <c r="AMF725" s="0"/>
      <c r="AMG725" s="0"/>
      <c r="AMH725" s="0"/>
      <c r="AMI725" s="0"/>
      <c r="AMJ725" s="0"/>
    </row>
    <row r="726" s="23" customFormat="true" ht="29.85" hidden="false" customHeight="false" outlineLevel="0" collapsed="false">
      <c r="A726" s="7" t="n">
        <v>205250048</v>
      </c>
      <c r="B726" s="9" t="s">
        <v>6572</v>
      </c>
      <c r="C726" s="10" t="n">
        <v>5000</v>
      </c>
      <c r="D726" s="0"/>
      <c r="E726" s="0"/>
      <c r="F726" s="0"/>
      <c r="G726" s="0"/>
      <c r="H726" s="0"/>
      <c r="I726" s="0"/>
      <c r="J726" s="0"/>
      <c r="K726" s="0"/>
      <c r="L726" s="0"/>
      <c r="M726" s="0"/>
      <c r="ALZ726" s="0"/>
      <c r="AMA726" s="0"/>
      <c r="AMB726" s="0"/>
      <c r="AMC726" s="0"/>
      <c r="AMD726" s="0"/>
      <c r="AME726" s="0"/>
      <c r="AMF726" s="0"/>
      <c r="AMG726" s="0"/>
      <c r="AMH726" s="0"/>
      <c r="AMI726" s="0"/>
      <c r="AMJ726" s="0"/>
    </row>
    <row r="727" s="12" customFormat="true" ht="29.85" hidden="false" customHeight="false" outlineLevel="0" collapsed="false">
      <c r="A727" s="7" t="n">
        <v>205250154</v>
      </c>
      <c r="B727" s="9" t="s">
        <v>2047</v>
      </c>
      <c r="C727" s="10" t="n">
        <v>17880</v>
      </c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AMB727" s="0"/>
      <c r="AMC727" s="0"/>
      <c r="AMD727" s="0"/>
      <c r="AME727" s="0"/>
      <c r="AMF727" s="0"/>
      <c r="AMG727" s="0"/>
      <c r="AMH727" s="0"/>
      <c r="AMI727" s="0"/>
      <c r="AMJ727" s="0"/>
    </row>
    <row r="728" customFormat="false" ht="29.85" hidden="false" customHeight="false" outlineLevel="0" collapsed="false">
      <c r="A728" s="7" t="n">
        <v>205250154</v>
      </c>
      <c r="B728" s="9" t="s">
        <v>2048</v>
      </c>
      <c r="C728" s="10" t="n">
        <v>7700</v>
      </c>
      <c r="D728" s="65"/>
      <c r="E728" s="65"/>
      <c r="F728" s="65"/>
      <c r="G728" s="65"/>
      <c r="H728" s="65"/>
      <c r="I728" s="65"/>
      <c r="J728" s="65"/>
      <c r="K728" s="65"/>
      <c r="L728" s="65"/>
      <c r="M728" s="65"/>
    </row>
    <row r="729" customFormat="false" ht="29.85" hidden="false" customHeight="false" outlineLevel="0" collapsed="false">
      <c r="A729" s="7" t="n">
        <v>205250155</v>
      </c>
      <c r="B729" s="9" t="s">
        <v>5415</v>
      </c>
      <c r="C729" s="10" t="n">
        <v>17880</v>
      </c>
    </row>
    <row r="730" customFormat="false" ht="29.85" hidden="false" customHeight="false" outlineLevel="0" collapsed="false">
      <c r="A730" s="7" t="n">
        <v>205250155</v>
      </c>
      <c r="B730" s="9" t="s">
        <v>5416</v>
      </c>
      <c r="C730" s="10" t="n">
        <v>8200</v>
      </c>
    </row>
    <row r="731" s="23" customFormat="true" ht="29.85" hidden="false" customHeight="false" outlineLevel="0" collapsed="false">
      <c r="A731" s="7" t="n">
        <v>205250200</v>
      </c>
      <c r="B731" s="9" t="s">
        <v>303</v>
      </c>
      <c r="C731" s="10" t="n">
        <v>17880</v>
      </c>
      <c r="D731" s="0"/>
      <c r="E731" s="0"/>
      <c r="F731" s="0"/>
      <c r="G731" s="0"/>
      <c r="H731" s="0"/>
      <c r="I731" s="0"/>
      <c r="J731" s="0"/>
      <c r="K731" s="0"/>
      <c r="L731" s="0"/>
      <c r="M731" s="0"/>
      <c r="ALZ731" s="0"/>
      <c r="AMA731" s="0"/>
      <c r="AMB731" s="0"/>
      <c r="AMC731" s="0"/>
      <c r="AMD731" s="0"/>
      <c r="AME731" s="0"/>
      <c r="AMF731" s="0"/>
      <c r="AMG731" s="0"/>
      <c r="AMH731" s="0"/>
      <c r="AMI731" s="0"/>
      <c r="AMJ731" s="0"/>
    </row>
    <row r="732" customFormat="false" ht="29.85" hidden="false" customHeight="false" outlineLevel="0" collapsed="false">
      <c r="A732" s="7" t="n">
        <v>205250200</v>
      </c>
      <c r="B732" s="9" t="s">
        <v>304</v>
      </c>
      <c r="C732" s="10" t="n">
        <v>8200</v>
      </c>
    </row>
    <row r="733" s="12" customFormat="true" ht="29.85" hidden="false" customHeight="false" outlineLevel="0" collapsed="false">
      <c r="A733" s="7" t="n">
        <v>205250236</v>
      </c>
      <c r="B733" s="9" t="s">
        <v>307</v>
      </c>
      <c r="C733" s="10" t="n">
        <v>17880</v>
      </c>
      <c r="AMB733" s="0"/>
      <c r="AMC733" s="0"/>
      <c r="AMD733" s="0"/>
      <c r="AME733" s="0"/>
      <c r="AMF733" s="0"/>
      <c r="AMG733" s="0"/>
      <c r="AMH733" s="0"/>
      <c r="AMI733" s="0"/>
      <c r="AMJ733" s="0"/>
    </row>
    <row r="734" s="12" customFormat="true" ht="29.85" hidden="false" customHeight="false" outlineLevel="0" collapsed="false">
      <c r="A734" s="7" t="n">
        <v>205250236</v>
      </c>
      <c r="B734" s="9" t="s">
        <v>308</v>
      </c>
      <c r="C734" s="10" t="n">
        <v>6600</v>
      </c>
      <c r="AMB734" s="0"/>
      <c r="AMC734" s="0"/>
      <c r="AMD734" s="0"/>
      <c r="AME734" s="0"/>
      <c r="AMF734" s="0"/>
      <c r="AMG734" s="0"/>
      <c r="AMH734" s="0"/>
      <c r="AMI734" s="0"/>
      <c r="AMJ734" s="0"/>
    </row>
    <row r="735" customFormat="false" ht="29.85" hidden="false" customHeight="false" outlineLevel="0" collapsed="false">
      <c r="A735" s="78" t="n">
        <v>205250247</v>
      </c>
      <c r="B735" s="13" t="s">
        <v>2672</v>
      </c>
      <c r="C735" s="14" t="n">
        <v>46900</v>
      </c>
    </row>
    <row r="736" customFormat="false" ht="15.65" hidden="false" customHeight="false" outlineLevel="0" collapsed="false">
      <c r="A736" s="78" t="n">
        <v>205250384</v>
      </c>
      <c r="B736" s="13" t="s">
        <v>910</v>
      </c>
      <c r="C736" s="14" t="n">
        <v>5000</v>
      </c>
    </row>
    <row r="737" s="54" customFormat="true" ht="29.85" hidden="false" customHeight="false" outlineLevel="0" collapsed="false">
      <c r="A737" s="7" t="n">
        <v>205250387</v>
      </c>
      <c r="B737" s="9" t="s">
        <v>2075</v>
      </c>
      <c r="C737" s="10" t="n">
        <v>7200</v>
      </c>
      <c r="ALZ737" s="12"/>
      <c r="AMA737" s="12"/>
      <c r="AMB737" s="0"/>
      <c r="AMC737" s="0"/>
      <c r="AMD737" s="0"/>
      <c r="AME737" s="0"/>
      <c r="AMF737" s="0"/>
      <c r="AMG737" s="0"/>
      <c r="AMH737" s="0"/>
      <c r="AMI737" s="0"/>
      <c r="AMJ737" s="0"/>
    </row>
    <row r="738" customFormat="false" ht="29.85" hidden="false" customHeight="false" outlineLevel="0" collapsed="false">
      <c r="A738" s="7" t="n">
        <v>205250387</v>
      </c>
      <c r="B738" s="20" t="s">
        <v>2076</v>
      </c>
      <c r="C738" s="21" t="n">
        <v>7340</v>
      </c>
    </row>
    <row r="739" s="12" customFormat="true" ht="29.85" hidden="false" customHeight="false" outlineLevel="0" collapsed="false">
      <c r="A739" s="7" t="n">
        <v>205250401</v>
      </c>
      <c r="B739" s="9" t="s">
        <v>5178</v>
      </c>
      <c r="C739" s="10" t="n">
        <v>15000</v>
      </c>
      <c r="AMB739" s="0"/>
      <c r="AMC739" s="0"/>
      <c r="AMD739" s="0"/>
      <c r="AME739" s="0"/>
      <c r="AMF739" s="0"/>
      <c r="AMG739" s="0"/>
      <c r="AMH739" s="0"/>
      <c r="AMI739" s="0"/>
      <c r="AMJ739" s="0"/>
    </row>
    <row r="740" customFormat="false" ht="15" hidden="false" customHeight="false" outlineLevel="0" collapsed="false">
      <c r="A740" s="7" t="n">
        <v>205250401</v>
      </c>
      <c r="B740" s="9"/>
      <c r="C740" s="10"/>
    </row>
    <row r="741" customFormat="false" ht="29.85" hidden="false" customHeight="false" outlineLevel="0" collapsed="false">
      <c r="A741" s="50" t="n">
        <v>205250429</v>
      </c>
      <c r="B741" s="52" t="s">
        <v>5170</v>
      </c>
      <c r="C741" s="53" t="n">
        <v>11010</v>
      </c>
    </row>
    <row r="742" s="23" customFormat="true" ht="29.85" hidden="false" customHeight="false" outlineLevel="0" collapsed="false">
      <c r="A742" s="50" t="n">
        <v>205250429</v>
      </c>
      <c r="B742" s="52" t="s">
        <v>5171</v>
      </c>
      <c r="C742" s="53" t="n">
        <v>11010</v>
      </c>
      <c r="D742" s="0"/>
      <c r="E742" s="0"/>
      <c r="F742" s="0"/>
      <c r="G742" s="0"/>
      <c r="H742" s="0"/>
      <c r="I742" s="0"/>
      <c r="J742" s="0"/>
      <c r="K742" s="0"/>
      <c r="L742" s="0"/>
      <c r="M742" s="0"/>
      <c r="ALZ742" s="0"/>
      <c r="AMA742" s="0"/>
      <c r="AMB742" s="0"/>
      <c r="AMC742" s="0"/>
      <c r="AMD742" s="0"/>
      <c r="AME742" s="0"/>
      <c r="AMF742" s="0"/>
      <c r="AMG742" s="0"/>
      <c r="AMH742" s="0"/>
      <c r="AMI742" s="0"/>
      <c r="AMJ742" s="0"/>
    </row>
    <row r="743" s="23" customFormat="true" ht="29.85" hidden="false" customHeight="false" outlineLevel="0" collapsed="false">
      <c r="A743" s="50" t="n">
        <v>205250429</v>
      </c>
      <c r="B743" s="52" t="s">
        <v>5172</v>
      </c>
      <c r="C743" s="53" t="n">
        <v>13800</v>
      </c>
      <c r="D743" s="0"/>
      <c r="E743" s="0"/>
      <c r="F743" s="0"/>
      <c r="G743" s="0"/>
      <c r="H743" s="0"/>
      <c r="I743" s="0"/>
      <c r="J743" s="0"/>
      <c r="K743" s="0"/>
      <c r="L743" s="0"/>
      <c r="M743" s="0"/>
      <c r="ALZ743" s="0"/>
      <c r="AMA743" s="0"/>
      <c r="AMB743" s="0"/>
      <c r="AMC743" s="0"/>
      <c r="AMD743" s="0"/>
      <c r="AME743" s="0"/>
      <c r="AMF743" s="0"/>
      <c r="AMG743" s="0"/>
      <c r="AMH743" s="0"/>
      <c r="AMI743" s="0"/>
      <c r="AMJ743" s="0"/>
    </row>
    <row r="744" customFormat="false" ht="29.85" hidden="false" customHeight="false" outlineLevel="0" collapsed="false">
      <c r="A744" s="7" t="n">
        <v>205250500</v>
      </c>
      <c r="B744" s="9" t="s">
        <v>2394</v>
      </c>
      <c r="C744" s="10" t="n">
        <v>3670</v>
      </c>
    </row>
    <row r="745" s="12" customFormat="true" ht="29.85" hidden="false" customHeight="false" outlineLevel="0" collapsed="false">
      <c r="A745" s="7" t="n">
        <v>205250500</v>
      </c>
      <c r="B745" s="9" t="s">
        <v>2395</v>
      </c>
      <c r="C745" s="10" t="n">
        <v>25000</v>
      </c>
      <c r="AMB745" s="0"/>
      <c r="AMC745" s="0"/>
      <c r="AMD745" s="0"/>
      <c r="AME745" s="0"/>
      <c r="AMF745" s="0"/>
      <c r="AMG745" s="0"/>
      <c r="AMH745" s="0"/>
      <c r="AMI745" s="0"/>
      <c r="AMJ745" s="0"/>
    </row>
    <row r="746" s="12" customFormat="true" ht="29.85" hidden="false" customHeight="false" outlineLevel="0" collapsed="false">
      <c r="A746" s="7" t="n">
        <v>205250536</v>
      </c>
      <c r="B746" s="9" t="s">
        <v>6805</v>
      </c>
      <c r="C746" s="10" t="n">
        <v>11010</v>
      </c>
      <c r="AMB746" s="0"/>
      <c r="AMC746" s="0"/>
      <c r="AMD746" s="0"/>
      <c r="AME746" s="0"/>
      <c r="AMF746" s="0"/>
      <c r="AMG746" s="0"/>
      <c r="AMH746" s="0"/>
      <c r="AMI746" s="0"/>
      <c r="AMJ746" s="0"/>
    </row>
    <row r="747" s="23" customFormat="true" ht="29.85" hidden="false" customHeight="false" outlineLevel="0" collapsed="false">
      <c r="A747" s="7" t="n">
        <v>205250536</v>
      </c>
      <c r="B747" s="9" t="s">
        <v>6806</v>
      </c>
      <c r="C747" s="10" t="n">
        <v>20000</v>
      </c>
      <c r="D747" s="0"/>
      <c r="E747" s="0"/>
      <c r="F747" s="0"/>
      <c r="G747" s="0"/>
      <c r="H747" s="0"/>
      <c r="I747" s="0"/>
      <c r="J747" s="0"/>
      <c r="K747" s="0"/>
      <c r="L747" s="0"/>
      <c r="M747" s="0"/>
      <c r="ALZ747" s="0"/>
      <c r="AMA747" s="0"/>
      <c r="AMB747" s="0"/>
      <c r="AMC747" s="0"/>
      <c r="AMD747" s="0"/>
      <c r="AME747" s="0"/>
      <c r="AMF747" s="0"/>
      <c r="AMG747" s="0"/>
      <c r="AMH747" s="0"/>
      <c r="AMI747" s="0"/>
      <c r="AMJ747" s="0"/>
    </row>
    <row r="748" customFormat="false" ht="15.65" hidden="false" customHeight="false" outlineLevel="0" collapsed="false">
      <c r="A748" s="7" t="n">
        <v>205250551</v>
      </c>
      <c r="B748" s="9" t="s">
        <v>2640</v>
      </c>
      <c r="C748" s="10" t="n">
        <v>25690</v>
      </c>
    </row>
    <row r="749" s="23" customFormat="true" ht="15.65" hidden="false" customHeight="false" outlineLevel="0" collapsed="false">
      <c r="A749" s="7" t="n">
        <v>205250551</v>
      </c>
      <c r="B749" s="9" t="s">
        <v>2641</v>
      </c>
      <c r="C749" s="10" t="n">
        <v>5000</v>
      </c>
      <c r="D749" s="0"/>
      <c r="E749" s="0"/>
      <c r="F749" s="0"/>
      <c r="G749" s="0"/>
      <c r="H749" s="0"/>
      <c r="I749" s="0"/>
      <c r="J749" s="0"/>
      <c r="K749" s="0"/>
      <c r="L749" s="0"/>
      <c r="M749" s="0"/>
      <c r="ALZ749" s="0"/>
      <c r="AMA749" s="0"/>
      <c r="AMB749" s="0"/>
      <c r="AMC749" s="0"/>
      <c r="AMD749" s="0"/>
      <c r="AME749" s="0"/>
      <c r="AMF749" s="0"/>
      <c r="AMG749" s="0"/>
      <c r="AMH749" s="0"/>
      <c r="AMI749" s="0"/>
      <c r="AMJ749" s="0"/>
    </row>
    <row r="750" s="12" customFormat="true" ht="15.65" hidden="false" customHeight="false" outlineLevel="0" collapsed="false">
      <c r="A750" s="7" t="n">
        <v>205250551</v>
      </c>
      <c r="B750" s="9" t="s">
        <v>2642</v>
      </c>
      <c r="C750" s="10" t="n">
        <v>31290</v>
      </c>
      <c r="AMB750" s="0"/>
      <c r="AMC750" s="0"/>
      <c r="AMD750" s="0"/>
      <c r="AME750" s="0"/>
      <c r="AMF750" s="0"/>
      <c r="AMG750" s="0"/>
      <c r="AMH750" s="0"/>
      <c r="AMI750" s="0"/>
      <c r="AMJ750" s="0"/>
    </row>
    <row r="751" s="12" customFormat="true" ht="15.65" hidden="false" customHeight="false" outlineLevel="0" collapsed="false">
      <c r="A751" s="7" t="n">
        <v>205250551</v>
      </c>
      <c r="B751" s="9" t="s">
        <v>2643</v>
      </c>
      <c r="C751" s="10" t="n">
        <v>6600</v>
      </c>
      <c r="AMB751" s="0"/>
      <c r="AMC751" s="0"/>
      <c r="AMD751" s="0"/>
      <c r="AME751" s="0"/>
      <c r="AMF751" s="0"/>
      <c r="AMG751" s="0"/>
      <c r="AMH751" s="0"/>
      <c r="AMI751" s="0"/>
      <c r="AMJ751" s="0"/>
    </row>
    <row r="752" customFormat="false" ht="29.85" hidden="false" customHeight="false" outlineLevel="0" collapsed="false">
      <c r="A752" s="50" t="n">
        <v>205250570</v>
      </c>
      <c r="B752" s="52" t="s">
        <v>1770</v>
      </c>
      <c r="C752" s="53" t="n">
        <v>18350</v>
      </c>
    </row>
    <row r="753" s="23" customFormat="true" ht="29.85" hidden="false" customHeight="false" outlineLevel="0" collapsed="false">
      <c r="A753" s="50" t="n">
        <v>205250570</v>
      </c>
      <c r="B753" s="20" t="s">
        <v>1771</v>
      </c>
      <c r="C753" s="21" t="n">
        <v>13400</v>
      </c>
      <c r="D753" s="0"/>
      <c r="E753" s="0"/>
      <c r="F753" s="0"/>
      <c r="G753" s="0"/>
      <c r="H753" s="0"/>
      <c r="I753" s="0"/>
      <c r="J753" s="0"/>
      <c r="K753" s="0"/>
      <c r="L753" s="0"/>
      <c r="M753" s="0"/>
      <c r="ALZ753" s="0"/>
      <c r="AMA753" s="0"/>
      <c r="AMB753" s="0"/>
      <c r="AMC753" s="0"/>
      <c r="AMD753" s="0"/>
      <c r="AME753" s="0"/>
      <c r="AMF753" s="0"/>
      <c r="AMG753" s="0"/>
      <c r="AMH753" s="0"/>
      <c r="AMI753" s="0"/>
      <c r="AMJ753" s="0"/>
    </row>
    <row r="754" customFormat="false" ht="15.65" hidden="false" customHeight="false" outlineLevel="0" collapsed="false">
      <c r="A754" s="50" t="n">
        <v>205250570</v>
      </c>
      <c r="B754" s="20" t="s">
        <v>1772</v>
      </c>
      <c r="C754" s="21" t="n">
        <v>7340</v>
      </c>
    </row>
    <row r="755" customFormat="false" ht="15.65" hidden="false" customHeight="false" outlineLevel="0" collapsed="false">
      <c r="A755" s="50" t="n">
        <v>205250570</v>
      </c>
      <c r="B755" s="20" t="s">
        <v>1773</v>
      </c>
      <c r="C755" s="21" t="n">
        <v>14400</v>
      </c>
    </row>
    <row r="756" customFormat="false" ht="29.85" hidden="false" customHeight="false" outlineLevel="0" collapsed="false">
      <c r="A756" s="50" t="n">
        <v>205250570</v>
      </c>
      <c r="B756" s="20" t="s">
        <v>1774</v>
      </c>
      <c r="C756" s="21" t="n">
        <v>18350</v>
      </c>
    </row>
    <row r="757" customFormat="false" ht="29.85" hidden="false" customHeight="false" outlineLevel="0" collapsed="false">
      <c r="A757" s="50" t="n">
        <v>205250570</v>
      </c>
      <c r="B757" s="20" t="s">
        <v>1775</v>
      </c>
      <c r="C757" s="21" t="n">
        <v>12200</v>
      </c>
    </row>
    <row r="758" s="23" customFormat="true" ht="29.85" hidden="false" customHeight="false" outlineLevel="0" collapsed="false">
      <c r="A758" s="50" t="n">
        <v>205250570</v>
      </c>
      <c r="B758" s="20" t="s">
        <v>1776</v>
      </c>
      <c r="C758" s="21" t="n">
        <v>7340</v>
      </c>
      <c r="D758" s="0"/>
      <c r="E758" s="0"/>
      <c r="F758" s="0"/>
      <c r="G758" s="0"/>
      <c r="H758" s="0"/>
      <c r="I758" s="0"/>
      <c r="J758" s="0"/>
      <c r="K758" s="0"/>
      <c r="L758" s="0"/>
      <c r="M758" s="0"/>
      <c r="ALZ758" s="0"/>
      <c r="AMA758" s="0"/>
      <c r="AMB758" s="0"/>
      <c r="AMC758" s="0"/>
      <c r="AMD758" s="0"/>
      <c r="AME758" s="0"/>
      <c r="AMF758" s="0"/>
      <c r="AMG758" s="0"/>
      <c r="AMH758" s="0"/>
      <c r="AMI758" s="0"/>
      <c r="AMJ758" s="0"/>
    </row>
    <row r="759" customFormat="false" ht="29.85" hidden="false" customHeight="false" outlineLevel="0" collapsed="false">
      <c r="A759" s="50" t="n">
        <v>205250570</v>
      </c>
      <c r="B759" s="20" t="s">
        <v>1777</v>
      </c>
      <c r="C759" s="21" t="n">
        <v>14200</v>
      </c>
    </row>
    <row r="760" s="12" customFormat="true" ht="29.85" hidden="false" customHeight="false" outlineLevel="0" collapsed="false">
      <c r="A760" s="7" t="n">
        <v>205250584</v>
      </c>
      <c r="B760" s="9" t="s">
        <v>4961</v>
      </c>
      <c r="C760" s="10" t="n">
        <v>11010</v>
      </c>
      <c r="AMB760" s="0"/>
      <c r="AMC760" s="0"/>
      <c r="AMD760" s="0"/>
      <c r="AME760" s="0"/>
      <c r="AMF760" s="0"/>
      <c r="AMG760" s="0"/>
      <c r="AMH760" s="0"/>
      <c r="AMI760" s="0"/>
      <c r="AMJ760" s="0"/>
    </row>
    <row r="761" customFormat="false" ht="29.85" hidden="false" customHeight="false" outlineLevel="0" collapsed="false">
      <c r="A761" s="7" t="n">
        <v>205250584</v>
      </c>
      <c r="B761" s="9" t="s">
        <v>4962</v>
      </c>
      <c r="C761" s="10" t="n">
        <v>5000</v>
      </c>
    </row>
    <row r="762" customFormat="false" ht="29.85" hidden="false" customHeight="false" outlineLevel="0" collapsed="false">
      <c r="A762" s="7" t="n">
        <v>205250627</v>
      </c>
      <c r="B762" s="9" t="s">
        <v>994</v>
      </c>
      <c r="C762" s="10" t="n">
        <v>7340</v>
      </c>
    </row>
    <row r="763" customFormat="false" ht="29.85" hidden="false" customHeight="false" outlineLevel="0" collapsed="false">
      <c r="A763" s="7" t="n">
        <v>205250627</v>
      </c>
      <c r="B763" s="9" t="s">
        <v>995</v>
      </c>
      <c r="C763" s="10" t="n">
        <v>6100</v>
      </c>
    </row>
    <row r="764" s="23" customFormat="true" ht="29.85" hidden="false" customHeight="false" outlineLevel="0" collapsed="false">
      <c r="A764" s="7" t="n">
        <v>205250632</v>
      </c>
      <c r="B764" s="9" t="s">
        <v>807</v>
      </c>
      <c r="C764" s="10" t="n">
        <v>7340</v>
      </c>
      <c r="D764" s="0"/>
      <c r="E764" s="0"/>
      <c r="F764" s="0"/>
      <c r="G764" s="0"/>
      <c r="H764" s="0"/>
      <c r="I764" s="0"/>
      <c r="J764" s="0"/>
      <c r="K764" s="0"/>
      <c r="L764" s="0"/>
      <c r="M764" s="0"/>
      <c r="ALZ764" s="0"/>
      <c r="AMA764" s="0"/>
      <c r="AMB764" s="0"/>
      <c r="AMC764" s="0"/>
      <c r="AMD764" s="0"/>
      <c r="AME764" s="0"/>
      <c r="AMF764" s="0"/>
      <c r="AMG764" s="0"/>
      <c r="AMH764" s="0"/>
      <c r="AMI764" s="0"/>
      <c r="AMJ764" s="0"/>
    </row>
    <row r="765" customFormat="false" ht="29.85" hidden="false" customHeight="false" outlineLevel="0" collapsed="false">
      <c r="A765" s="7" t="n">
        <v>205250632</v>
      </c>
      <c r="B765" s="9" t="s">
        <v>808</v>
      </c>
      <c r="C765" s="10" t="n">
        <v>6100</v>
      </c>
    </row>
    <row r="766" customFormat="false" ht="29.85" hidden="false" customHeight="false" outlineLevel="0" collapsed="false">
      <c r="A766" s="7" t="n">
        <v>205250637</v>
      </c>
      <c r="B766" s="9" t="s">
        <v>5051</v>
      </c>
      <c r="C766" s="10" t="n">
        <v>7340</v>
      </c>
    </row>
    <row r="767" customFormat="false" ht="29.85" hidden="false" customHeight="false" outlineLevel="0" collapsed="false">
      <c r="A767" s="7" t="n">
        <v>205250637</v>
      </c>
      <c r="B767" s="9" t="s">
        <v>5052</v>
      </c>
      <c r="C767" s="10" t="n">
        <v>7200</v>
      </c>
    </row>
    <row r="768" customFormat="false" ht="29.85" hidden="false" customHeight="false" outlineLevel="0" collapsed="false">
      <c r="A768" s="7" t="n">
        <v>205250665</v>
      </c>
      <c r="B768" s="9" t="s">
        <v>1757</v>
      </c>
      <c r="C768" s="10" t="n">
        <v>25000</v>
      </c>
    </row>
    <row r="769" s="12" customFormat="true" ht="29.85" hidden="false" customHeight="false" outlineLevel="0" collapsed="false">
      <c r="A769" s="7" t="n">
        <v>205250665</v>
      </c>
      <c r="B769" s="20" t="s">
        <v>1758</v>
      </c>
      <c r="C769" s="21" t="n">
        <v>3670</v>
      </c>
      <c r="AMB769" s="0"/>
      <c r="AMC769" s="0"/>
      <c r="AMD769" s="0"/>
      <c r="AME769" s="0"/>
      <c r="AMF769" s="0"/>
      <c r="AMG769" s="0"/>
      <c r="AMH769" s="0"/>
      <c r="AMI769" s="0"/>
      <c r="AMJ769" s="0"/>
    </row>
    <row r="770" customFormat="false" ht="29.85" hidden="false" customHeight="false" outlineLevel="0" collapsed="false">
      <c r="A770" s="50" t="n">
        <v>205250677</v>
      </c>
      <c r="B770" s="52" t="s">
        <v>1330</v>
      </c>
      <c r="C770" s="53" t="n">
        <v>7340</v>
      </c>
    </row>
    <row r="771" customFormat="false" ht="29.85" hidden="false" customHeight="false" outlineLevel="0" collapsed="false">
      <c r="A771" s="50" t="n">
        <v>205250677</v>
      </c>
      <c r="B771" s="52" t="s">
        <v>1331</v>
      </c>
      <c r="C771" s="53" t="n">
        <v>12200</v>
      </c>
    </row>
    <row r="772" s="23" customFormat="true" ht="29.85" hidden="false" customHeight="false" outlineLevel="0" collapsed="false">
      <c r="A772" s="78" t="n">
        <v>205250678</v>
      </c>
      <c r="B772" s="13" t="s">
        <v>1474</v>
      </c>
      <c r="C772" s="14" t="n">
        <v>37200</v>
      </c>
      <c r="D772" s="0"/>
      <c r="E772" s="0"/>
      <c r="F772" s="0"/>
      <c r="G772" s="0"/>
      <c r="H772" s="0"/>
      <c r="I772" s="0"/>
      <c r="J772" s="0"/>
      <c r="K772" s="0"/>
      <c r="L772" s="0"/>
      <c r="M772" s="0"/>
      <c r="ALZ772" s="0"/>
      <c r="AMA772" s="0"/>
      <c r="AMB772" s="0"/>
      <c r="AMC772" s="0"/>
      <c r="AMD772" s="0"/>
      <c r="AME772" s="0"/>
      <c r="AMF772" s="0"/>
      <c r="AMG772" s="0"/>
      <c r="AMH772" s="0"/>
      <c r="AMI772" s="0"/>
      <c r="AMJ772" s="0"/>
    </row>
    <row r="773" customFormat="false" ht="29.85" hidden="false" customHeight="false" outlineLevel="0" collapsed="false">
      <c r="A773" s="7" t="n">
        <v>205250714</v>
      </c>
      <c r="B773" s="9" t="s">
        <v>4143</v>
      </c>
      <c r="C773" s="10" t="n">
        <v>8940</v>
      </c>
      <c r="D773" s="24"/>
      <c r="E773" s="24"/>
      <c r="F773" s="24"/>
      <c r="G773" s="24"/>
      <c r="H773" s="24"/>
      <c r="I773" s="24"/>
      <c r="J773" s="24"/>
      <c r="K773" s="24"/>
      <c r="L773" s="24"/>
      <c r="M773" s="24"/>
    </row>
    <row r="774" customFormat="false" ht="29.85" hidden="false" customHeight="false" outlineLevel="0" collapsed="false">
      <c r="A774" s="7" t="n">
        <v>205250714</v>
      </c>
      <c r="B774" s="83" t="s">
        <v>4144</v>
      </c>
      <c r="C774" s="10" t="n">
        <v>33000</v>
      </c>
    </row>
    <row r="775" customFormat="false" ht="29.85" hidden="false" customHeight="false" outlineLevel="0" collapsed="false">
      <c r="A775" s="7" t="n">
        <v>205250761</v>
      </c>
      <c r="B775" s="9" t="s">
        <v>2945</v>
      </c>
      <c r="C775" s="10" t="n">
        <v>27350</v>
      </c>
    </row>
    <row r="776" customFormat="false" ht="29.85" hidden="false" customHeight="false" outlineLevel="0" collapsed="false">
      <c r="A776" s="7" t="n">
        <v>205250761</v>
      </c>
      <c r="B776" s="9" t="s">
        <v>2946</v>
      </c>
      <c r="C776" s="10" t="n">
        <v>7000</v>
      </c>
    </row>
    <row r="777" s="23" customFormat="true" ht="29.85" hidden="false" customHeight="false" outlineLevel="0" collapsed="false">
      <c r="A777" s="7" t="n">
        <v>205250950</v>
      </c>
      <c r="B777" s="9" t="s">
        <v>3925</v>
      </c>
      <c r="C777" s="10" t="n">
        <v>22020</v>
      </c>
      <c r="D777" s="0"/>
      <c r="E777" s="0"/>
      <c r="F777" s="0"/>
      <c r="G777" s="0"/>
      <c r="H777" s="0"/>
      <c r="I777" s="0"/>
      <c r="J777" s="0"/>
      <c r="K777" s="0"/>
      <c r="L777" s="0"/>
      <c r="M777" s="0"/>
      <c r="ALZ777" s="0"/>
      <c r="AMA777" s="0"/>
      <c r="AMB777" s="0"/>
      <c r="AMC777" s="0"/>
      <c r="AMD777" s="0"/>
      <c r="AME777" s="0"/>
      <c r="AMF777" s="0"/>
      <c r="AMG777" s="0"/>
      <c r="AMH777" s="0"/>
      <c r="AMI777" s="0"/>
      <c r="AMJ777" s="0"/>
    </row>
    <row r="778" customFormat="false" ht="29.85" hidden="false" customHeight="false" outlineLevel="0" collapsed="false">
      <c r="A778" s="7" t="n">
        <v>205250950</v>
      </c>
      <c r="B778" s="9" t="s">
        <v>3926</v>
      </c>
      <c r="C778" s="10" t="n">
        <v>21600</v>
      </c>
    </row>
    <row r="779" customFormat="false" ht="29.85" hidden="false" customHeight="false" outlineLevel="0" collapsed="false">
      <c r="A779" s="7" t="n">
        <v>205251020</v>
      </c>
      <c r="B779" s="9" t="s">
        <v>6459</v>
      </c>
      <c r="C779" s="10" t="n">
        <v>11560.5</v>
      </c>
    </row>
    <row r="780" customFormat="false" ht="29.85" hidden="false" customHeight="false" outlineLevel="0" collapsed="false">
      <c r="A780" s="7" t="n">
        <v>205251020</v>
      </c>
      <c r="B780" s="9" t="s">
        <v>6460</v>
      </c>
      <c r="C780" s="10" t="n">
        <v>6100</v>
      </c>
    </row>
    <row r="781" customFormat="false" ht="29.85" hidden="false" customHeight="false" outlineLevel="0" collapsed="false">
      <c r="A781" s="7" t="n">
        <v>205251096</v>
      </c>
      <c r="B781" s="9" t="s">
        <v>6228</v>
      </c>
      <c r="C781" s="10" t="n">
        <v>14080.5</v>
      </c>
    </row>
    <row r="782" customFormat="false" ht="29.85" hidden="false" customHeight="false" outlineLevel="0" collapsed="false">
      <c r="A782" s="7" t="n">
        <v>205251096</v>
      </c>
      <c r="B782" s="9" t="s">
        <v>6229</v>
      </c>
      <c r="C782" s="10" t="n">
        <v>7700</v>
      </c>
    </row>
    <row r="783" customFormat="false" ht="15.65" hidden="false" customHeight="false" outlineLevel="0" collapsed="false">
      <c r="A783" s="7" t="n">
        <v>205251140</v>
      </c>
      <c r="B783" s="9" t="s">
        <v>99</v>
      </c>
      <c r="C783" s="10" t="n">
        <v>9387</v>
      </c>
    </row>
    <row r="784" customFormat="false" ht="15.65" hidden="false" customHeight="false" outlineLevel="0" collapsed="false">
      <c r="A784" s="7" t="n">
        <v>205251140</v>
      </c>
      <c r="B784" s="9" t="s">
        <v>100</v>
      </c>
      <c r="C784" s="10" t="n">
        <v>15400</v>
      </c>
    </row>
    <row r="785" customFormat="false" ht="29.85" hidden="false" customHeight="false" outlineLevel="0" collapsed="false">
      <c r="A785" s="7" t="n">
        <v>205251159</v>
      </c>
      <c r="B785" s="9" t="s">
        <v>699</v>
      </c>
      <c r="C785" s="10" t="n">
        <v>11560.5</v>
      </c>
    </row>
    <row r="786" customFormat="false" ht="29.85" hidden="false" customHeight="false" outlineLevel="0" collapsed="false">
      <c r="A786" s="7" t="n">
        <v>205251159</v>
      </c>
      <c r="B786" s="9" t="s">
        <v>700</v>
      </c>
      <c r="C786" s="10" t="n">
        <v>7200</v>
      </c>
    </row>
    <row r="787" customFormat="false" ht="15.65" hidden="false" customHeight="false" outlineLevel="0" collapsed="false">
      <c r="A787" s="7" t="n">
        <v>205251201</v>
      </c>
      <c r="B787" s="9" t="s">
        <v>3122</v>
      </c>
      <c r="C787" s="10" t="n">
        <v>26974.5</v>
      </c>
    </row>
    <row r="788" s="23" customFormat="true" ht="15.65" hidden="false" customHeight="false" outlineLevel="0" collapsed="false">
      <c r="A788" s="7" t="n">
        <v>205251201</v>
      </c>
      <c r="B788" s="9" t="s">
        <v>3123</v>
      </c>
      <c r="C788" s="10" t="n">
        <v>18300</v>
      </c>
      <c r="D788" s="0"/>
      <c r="E788" s="0"/>
      <c r="F788" s="0"/>
      <c r="G788" s="0"/>
      <c r="H788" s="0"/>
      <c r="I788" s="0"/>
      <c r="J788" s="0"/>
      <c r="K788" s="0"/>
      <c r="L788" s="0"/>
      <c r="M788" s="0"/>
      <c r="ALZ788" s="0"/>
      <c r="AMA788" s="0"/>
      <c r="AMB788" s="0"/>
      <c r="AMC788" s="0"/>
      <c r="AMD788" s="0"/>
      <c r="AME788" s="0"/>
      <c r="AMF788" s="0"/>
      <c r="AMG788" s="0"/>
      <c r="AMH788" s="0"/>
      <c r="AMI788" s="0"/>
      <c r="AMJ788" s="0"/>
    </row>
    <row r="789" customFormat="false" ht="29.85" hidden="false" customHeight="false" outlineLevel="0" collapsed="false">
      <c r="A789" s="106" t="n">
        <v>205251206</v>
      </c>
      <c r="B789" s="20" t="s">
        <v>790</v>
      </c>
      <c r="C789" s="21" t="n">
        <v>7707</v>
      </c>
    </row>
    <row r="790" s="12" customFormat="true" ht="29.85" hidden="false" customHeight="false" outlineLevel="0" collapsed="false">
      <c r="A790" s="106" t="n">
        <v>205251206</v>
      </c>
      <c r="B790" s="20" t="s">
        <v>791</v>
      </c>
      <c r="C790" s="21" t="n">
        <v>7100</v>
      </c>
      <c r="AMB790" s="0"/>
      <c r="AMC790" s="0"/>
      <c r="AMD790" s="0"/>
      <c r="AME790" s="0"/>
      <c r="AMF790" s="0"/>
      <c r="AMG790" s="0"/>
      <c r="AMH790" s="0"/>
      <c r="AMI790" s="0"/>
      <c r="AMJ790" s="0"/>
    </row>
    <row r="791" s="12" customFormat="true" ht="29.85" hidden="false" customHeight="false" outlineLevel="0" collapsed="false">
      <c r="A791" s="106" t="n">
        <v>205251206</v>
      </c>
      <c r="B791" s="20" t="s">
        <v>792</v>
      </c>
      <c r="C791" s="21" t="n">
        <v>7707</v>
      </c>
      <c r="AMB791" s="0"/>
      <c r="AMC791" s="0"/>
      <c r="AMD791" s="0"/>
      <c r="AME791" s="0"/>
      <c r="AMF791" s="0"/>
      <c r="AMG791" s="0"/>
      <c r="AMH791" s="0"/>
      <c r="AMI791" s="0"/>
      <c r="AMJ791" s="0"/>
    </row>
    <row r="792" customFormat="false" ht="29.85" hidden="false" customHeight="false" outlineLevel="0" collapsed="false">
      <c r="A792" s="106" t="n">
        <v>205251206</v>
      </c>
      <c r="B792" s="20" t="s">
        <v>793</v>
      </c>
      <c r="C792" s="21" t="n">
        <v>7200</v>
      </c>
    </row>
    <row r="793" customFormat="false" ht="29.85" hidden="false" customHeight="false" outlineLevel="0" collapsed="false">
      <c r="A793" s="7" t="n">
        <v>205251223</v>
      </c>
      <c r="B793" s="9" t="s">
        <v>3090</v>
      </c>
      <c r="C793" s="10" t="n">
        <v>11560.5</v>
      </c>
    </row>
    <row r="794" customFormat="false" ht="29.85" hidden="false" customHeight="false" outlineLevel="0" collapsed="false">
      <c r="A794" s="7" t="n">
        <v>205251223</v>
      </c>
      <c r="B794" s="9" t="s">
        <v>3091</v>
      </c>
      <c r="C794" s="10" t="n">
        <v>5000</v>
      </c>
    </row>
    <row r="795" customFormat="false" ht="29.85" hidden="false" customHeight="false" outlineLevel="0" collapsed="false">
      <c r="A795" s="7" t="n">
        <v>205251256</v>
      </c>
      <c r="B795" s="9" t="s">
        <v>2010</v>
      </c>
      <c r="C795" s="10" t="n">
        <v>3853.5</v>
      </c>
    </row>
    <row r="796" s="23" customFormat="true" ht="29.85" hidden="false" customHeight="false" outlineLevel="0" collapsed="false">
      <c r="A796" s="7" t="n">
        <v>205251256</v>
      </c>
      <c r="B796" s="9" t="s">
        <v>2011</v>
      </c>
      <c r="C796" s="10" t="n">
        <v>50500</v>
      </c>
      <c r="D796" s="0"/>
      <c r="E796" s="0"/>
      <c r="F796" s="0"/>
      <c r="G796" s="0"/>
      <c r="H796" s="0"/>
      <c r="I796" s="0"/>
      <c r="J796" s="0"/>
      <c r="K796" s="0"/>
      <c r="L796" s="0"/>
      <c r="M796" s="0"/>
      <c r="ALZ796" s="0"/>
      <c r="AMA796" s="0"/>
      <c r="AMB796" s="0"/>
      <c r="AMC796" s="0"/>
      <c r="AMD796" s="0"/>
      <c r="AME796" s="0"/>
      <c r="AMF796" s="0"/>
      <c r="AMG796" s="0"/>
      <c r="AMH796" s="0"/>
      <c r="AMI796" s="0"/>
      <c r="AMJ796" s="0"/>
    </row>
    <row r="797" customFormat="false" ht="29.85" hidden="false" customHeight="false" outlineLevel="0" collapsed="false">
      <c r="A797" s="7" t="n">
        <v>205251256</v>
      </c>
      <c r="B797" s="20" t="s">
        <v>2012</v>
      </c>
      <c r="C797" s="21" t="n">
        <v>3853.5</v>
      </c>
      <c r="D797" s="24"/>
      <c r="E797" s="24"/>
      <c r="F797" s="24"/>
      <c r="G797" s="24"/>
      <c r="H797" s="24"/>
      <c r="I797" s="24"/>
      <c r="J797" s="24"/>
      <c r="K797" s="24"/>
      <c r="L797" s="24"/>
      <c r="M797" s="24"/>
    </row>
    <row r="798" customFormat="false" ht="29.85" hidden="false" customHeight="false" outlineLevel="0" collapsed="false">
      <c r="A798" s="106" t="n">
        <v>205251377</v>
      </c>
      <c r="B798" s="20" t="s">
        <v>5372</v>
      </c>
      <c r="C798" s="21" t="n">
        <v>11560.5</v>
      </c>
    </row>
    <row r="799" customFormat="false" ht="29.85" hidden="false" customHeight="false" outlineLevel="0" collapsed="false">
      <c r="A799" s="106" t="n">
        <v>205251377</v>
      </c>
      <c r="B799" s="20" t="s">
        <v>5373</v>
      </c>
      <c r="C799" s="21" t="n">
        <v>5000</v>
      </c>
    </row>
    <row r="800" customFormat="false" ht="29.85" hidden="false" customHeight="false" outlineLevel="0" collapsed="false">
      <c r="A800" s="7" t="n">
        <v>205251396</v>
      </c>
      <c r="B800" s="9" t="s">
        <v>2211</v>
      </c>
      <c r="C800" s="10" t="n">
        <v>28717</v>
      </c>
    </row>
    <row r="801" customFormat="false" ht="29.85" hidden="false" customHeight="false" outlineLevel="0" collapsed="false">
      <c r="A801" s="7" t="n">
        <v>205251396</v>
      </c>
      <c r="B801" s="9" t="s">
        <v>2212</v>
      </c>
      <c r="C801" s="10" t="n">
        <v>49000</v>
      </c>
    </row>
    <row r="802" s="23" customFormat="true" ht="29.85" hidden="false" customHeight="false" outlineLevel="0" collapsed="false">
      <c r="A802" s="7" t="n">
        <v>205251396</v>
      </c>
      <c r="B802" s="9" t="s">
        <v>2213</v>
      </c>
      <c r="C802" s="10" t="n">
        <v>19267.5</v>
      </c>
      <c r="D802" s="0"/>
      <c r="E802" s="0"/>
      <c r="F802" s="0"/>
      <c r="G802" s="0"/>
      <c r="H802" s="0"/>
      <c r="I802" s="0"/>
      <c r="J802" s="0"/>
      <c r="K802" s="0"/>
      <c r="L802" s="0"/>
      <c r="M802" s="0"/>
      <c r="ALZ802" s="0"/>
      <c r="AMA802" s="0"/>
      <c r="AMB802" s="0"/>
      <c r="AMC802" s="0"/>
      <c r="AMD802" s="0"/>
      <c r="AME802" s="0"/>
      <c r="AMF802" s="0"/>
      <c r="AMG802" s="0"/>
      <c r="AMH802" s="0"/>
      <c r="AMI802" s="0"/>
      <c r="AMJ802" s="0"/>
    </row>
    <row r="803" customFormat="false" ht="29.85" hidden="false" customHeight="false" outlineLevel="0" collapsed="false">
      <c r="A803" s="7" t="n">
        <v>205251396</v>
      </c>
      <c r="B803" s="9" t="s">
        <v>2214</v>
      </c>
      <c r="C803" s="10" t="n">
        <v>36000</v>
      </c>
    </row>
    <row r="804" s="23" customFormat="true" ht="15" hidden="false" customHeight="false" outlineLevel="0" collapsed="false">
      <c r="A804" s="7" t="n">
        <v>205251396</v>
      </c>
      <c r="B804" s="9"/>
      <c r="C804" s="10"/>
      <c r="D804" s="0"/>
      <c r="E804" s="0"/>
      <c r="F804" s="0"/>
      <c r="G804" s="0"/>
      <c r="H804" s="0"/>
      <c r="I804" s="0"/>
      <c r="J804" s="0"/>
      <c r="K804" s="0"/>
      <c r="L804" s="0"/>
      <c r="M804" s="0"/>
      <c r="ALZ804" s="0"/>
      <c r="AMA804" s="0"/>
      <c r="AMB804" s="0"/>
      <c r="AMC804" s="0"/>
      <c r="AMD804" s="0"/>
      <c r="AME804" s="0"/>
      <c r="AMF804" s="0"/>
      <c r="AMG804" s="0"/>
      <c r="AMH804" s="0"/>
      <c r="AMI804" s="0"/>
      <c r="AMJ804" s="0"/>
    </row>
    <row r="805" customFormat="false" ht="29.85" hidden="false" customHeight="false" outlineLevel="0" collapsed="false">
      <c r="A805" s="7" t="n">
        <v>205251441</v>
      </c>
      <c r="B805" s="9" t="s">
        <v>5643</v>
      </c>
      <c r="C805" s="10" t="n">
        <v>3853.5</v>
      </c>
      <c r="D805" s="24"/>
      <c r="E805" s="24"/>
      <c r="F805" s="24"/>
      <c r="G805" s="24"/>
      <c r="H805" s="24"/>
      <c r="I805" s="24"/>
      <c r="J805" s="24"/>
      <c r="K805" s="24"/>
      <c r="L805" s="24"/>
      <c r="M805" s="24"/>
    </row>
    <row r="806" customFormat="false" ht="29.85" hidden="false" customHeight="false" outlineLevel="0" collapsed="false">
      <c r="A806" s="7" t="n">
        <v>205251441</v>
      </c>
      <c r="B806" s="9" t="s">
        <v>5644</v>
      </c>
      <c r="C806" s="10" t="n">
        <v>16000</v>
      </c>
    </row>
    <row r="807" s="34" customFormat="true" ht="29.85" hidden="false" customHeight="false" outlineLevel="0" collapsed="false">
      <c r="A807" s="78" t="n">
        <v>205251556</v>
      </c>
      <c r="B807" s="13" t="s">
        <v>3898</v>
      </c>
      <c r="C807" s="14" t="n">
        <v>7707</v>
      </c>
      <c r="D807" s="0"/>
      <c r="E807" s="0"/>
      <c r="F807" s="0"/>
      <c r="G807" s="0"/>
      <c r="H807" s="0"/>
      <c r="I807" s="0"/>
      <c r="J807" s="0"/>
      <c r="K807" s="0"/>
      <c r="L807" s="0"/>
      <c r="M807" s="0"/>
      <c r="ALZ807" s="0"/>
      <c r="AMA807" s="0"/>
      <c r="AMB807" s="0"/>
      <c r="AMC807" s="0"/>
      <c r="AMD807" s="0"/>
      <c r="AME807" s="0"/>
      <c r="AMF807" s="0"/>
      <c r="AMG807" s="0"/>
      <c r="AMH807" s="0"/>
      <c r="AMI807" s="0"/>
      <c r="AMJ807" s="0"/>
    </row>
    <row r="808" s="12" customFormat="true" ht="29.85" hidden="false" customHeight="false" outlineLevel="0" collapsed="false">
      <c r="A808" s="7" t="n">
        <v>205251650</v>
      </c>
      <c r="B808" s="9" t="s">
        <v>6440</v>
      </c>
      <c r="C808" s="10" t="n">
        <v>19267.5</v>
      </c>
      <c r="AMB808" s="0"/>
      <c r="AMC808" s="0"/>
      <c r="AMD808" s="0"/>
      <c r="AME808" s="0"/>
      <c r="AMF808" s="0"/>
      <c r="AMG808" s="0"/>
      <c r="AMH808" s="0"/>
      <c r="AMI808" s="0"/>
      <c r="AMJ808" s="0"/>
    </row>
    <row r="809" customFormat="false" ht="29.85" hidden="false" customHeight="false" outlineLevel="0" collapsed="false">
      <c r="A809" s="7" t="n">
        <v>205251650</v>
      </c>
      <c r="B809" s="9" t="s">
        <v>6441</v>
      </c>
      <c r="C809" s="10" t="n">
        <v>18400</v>
      </c>
    </row>
    <row r="810" customFormat="false" ht="29.85" hidden="false" customHeight="false" outlineLevel="0" collapsed="false">
      <c r="A810" s="7" t="n">
        <v>205251700</v>
      </c>
      <c r="B810" s="9" t="s">
        <v>1413</v>
      </c>
      <c r="C810" s="10" t="n">
        <v>11560.5</v>
      </c>
    </row>
    <row r="811" customFormat="false" ht="29.85" hidden="false" customHeight="false" outlineLevel="0" collapsed="false">
      <c r="A811" s="7" t="n">
        <v>205251700</v>
      </c>
      <c r="B811" s="9" t="s">
        <v>1414</v>
      </c>
      <c r="C811" s="10" t="n">
        <v>4300</v>
      </c>
    </row>
    <row r="812" customFormat="false" ht="29.85" hidden="false" customHeight="false" outlineLevel="0" collapsed="false">
      <c r="A812" s="7" t="n">
        <v>205251700</v>
      </c>
      <c r="B812" s="20" t="s">
        <v>1415</v>
      </c>
      <c r="C812" s="21" t="n">
        <v>11560.5</v>
      </c>
    </row>
    <row r="813" customFormat="false" ht="29.85" hidden="false" customHeight="false" outlineLevel="0" collapsed="false">
      <c r="A813" s="7" t="n">
        <v>205251700</v>
      </c>
      <c r="B813" s="20" t="s">
        <v>1416</v>
      </c>
      <c r="C813" s="21" t="n">
        <v>4300</v>
      </c>
    </row>
    <row r="814" customFormat="false" ht="29.85" hidden="false" customHeight="false" outlineLevel="0" collapsed="false">
      <c r="A814" s="7" t="n">
        <v>205251760</v>
      </c>
      <c r="B814" s="9" t="s">
        <v>3412</v>
      </c>
      <c r="C814" s="10" t="n">
        <v>9387</v>
      </c>
    </row>
    <row r="815" customFormat="false" ht="29.85" hidden="false" customHeight="false" outlineLevel="0" collapsed="false">
      <c r="A815" s="7" t="n">
        <v>205251760</v>
      </c>
      <c r="B815" s="9" t="s">
        <v>3413</v>
      </c>
      <c r="C815" s="10" t="n">
        <v>11200</v>
      </c>
    </row>
    <row r="816" customFormat="false" ht="29.85" hidden="false" customHeight="false" outlineLevel="0" collapsed="false">
      <c r="A816" s="7" t="n">
        <v>205252047</v>
      </c>
      <c r="B816" s="9" t="s">
        <v>5949</v>
      </c>
      <c r="C816" s="10" t="n">
        <v>11560.5</v>
      </c>
    </row>
    <row r="817" s="12" customFormat="true" ht="29.85" hidden="false" customHeight="false" outlineLevel="0" collapsed="false">
      <c r="A817" s="7" t="n">
        <v>205252047</v>
      </c>
      <c r="B817" s="9" t="s">
        <v>5950</v>
      </c>
      <c r="C817" s="10" t="n">
        <v>5100</v>
      </c>
      <c r="AMB817" s="0"/>
      <c r="AMC817" s="0"/>
      <c r="AMD817" s="0"/>
      <c r="AME817" s="0"/>
      <c r="AMF817" s="0"/>
      <c r="AMG817" s="0"/>
      <c r="AMH817" s="0"/>
      <c r="AMI817" s="0"/>
      <c r="AMJ817" s="0"/>
    </row>
    <row r="818" customFormat="false" ht="29.85" hidden="false" customHeight="false" outlineLevel="0" collapsed="false">
      <c r="A818" s="78" t="n">
        <v>205252308</v>
      </c>
      <c r="B818" s="13" t="s">
        <v>2200</v>
      </c>
      <c r="C818" s="14" t="n">
        <v>38535</v>
      </c>
    </row>
    <row r="819" customFormat="false" ht="29.85" hidden="false" customHeight="false" outlineLevel="0" collapsed="false">
      <c r="A819" s="7" t="n">
        <v>205252540</v>
      </c>
      <c r="B819" s="9" t="s">
        <v>6090</v>
      </c>
      <c r="C819" s="10" t="n">
        <v>4693.5</v>
      </c>
    </row>
    <row r="820" customFormat="false" ht="29.85" hidden="false" customHeight="false" outlineLevel="0" collapsed="false">
      <c r="A820" s="7" t="n">
        <v>205252540</v>
      </c>
      <c r="B820" s="9" t="s">
        <v>6091</v>
      </c>
      <c r="C820" s="10" t="n">
        <v>6000</v>
      </c>
    </row>
    <row r="821" customFormat="false" ht="29.85" hidden="false" customHeight="false" outlineLevel="0" collapsed="false">
      <c r="A821" s="7" t="n">
        <v>205252540</v>
      </c>
      <c r="B821" s="9" t="s">
        <v>6092</v>
      </c>
      <c r="C821" s="10" t="n">
        <v>4693.5</v>
      </c>
    </row>
    <row r="822" customFormat="false" ht="29.85" hidden="false" customHeight="false" outlineLevel="0" collapsed="false">
      <c r="A822" s="7" t="n">
        <v>205252540</v>
      </c>
      <c r="B822" s="9" t="s">
        <v>6093</v>
      </c>
      <c r="C822" s="10" t="n">
        <v>6000</v>
      </c>
    </row>
    <row r="823" s="23" customFormat="true" ht="29.85" hidden="false" customHeight="false" outlineLevel="0" collapsed="false">
      <c r="A823" s="78" t="n">
        <v>205252654</v>
      </c>
      <c r="B823" s="13" t="s">
        <v>2875</v>
      </c>
      <c r="C823" s="14" t="n">
        <v>7707</v>
      </c>
      <c r="D823" s="0"/>
      <c r="E823" s="0"/>
      <c r="F823" s="0"/>
      <c r="G823" s="0"/>
      <c r="H823" s="0"/>
      <c r="I823" s="0"/>
      <c r="J823" s="0"/>
      <c r="K823" s="0"/>
      <c r="L823" s="0"/>
      <c r="M823" s="0"/>
      <c r="ALZ823" s="0"/>
      <c r="AMA823" s="0"/>
      <c r="AMB823" s="0"/>
      <c r="AMC823" s="0"/>
      <c r="AMD823" s="0"/>
      <c r="AME823" s="0"/>
      <c r="AMF823" s="0"/>
      <c r="AMG823" s="0"/>
      <c r="AMH823" s="0"/>
      <c r="AMI823" s="0"/>
      <c r="AMJ823" s="0"/>
    </row>
    <row r="824" s="69" customFormat="true" ht="29.85" hidden="false" customHeight="false" outlineLevel="0" collapsed="false">
      <c r="A824" s="7" t="n">
        <v>205252695</v>
      </c>
      <c r="B824" s="9" t="s">
        <v>3962</v>
      </c>
      <c r="C824" s="10" t="n">
        <v>3853.5</v>
      </c>
      <c r="AMB824" s="0"/>
      <c r="AMC824" s="0"/>
      <c r="AMD824" s="0"/>
      <c r="AME824" s="0"/>
      <c r="AMF824" s="0"/>
      <c r="AMG824" s="0"/>
      <c r="AMH824" s="0"/>
      <c r="AMI824" s="0"/>
      <c r="AMJ824" s="0"/>
    </row>
    <row r="825" customFormat="false" ht="29.85" hidden="false" customHeight="false" outlineLevel="0" collapsed="false">
      <c r="A825" s="7" t="n">
        <v>205252695</v>
      </c>
      <c r="B825" s="9" t="s">
        <v>3963</v>
      </c>
      <c r="C825" s="10" t="n">
        <v>15300</v>
      </c>
    </row>
    <row r="826" customFormat="false" ht="15.65" hidden="false" customHeight="false" outlineLevel="0" collapsed="false">
      <c r="A826" s="7" t="n">
        <v>205252725</v>
      </c>
      <c r="B826" s="9" t="s">
        <v>400</v>
      </c>
      <c r="C826" s="10" t="n">
        <v>11486.8</v>
      </c>
    </row>
    <row r="827" customFormat="false" ht="15.65" hidden="false" customHeight="false" outlineLevel="0" collapsed="false">
      <c r="A827" s="7" t="n">
        <v>205252725</v>
      </c>
      <c r="B827" s="9" t="s">
        <v>401</v>
      </c>
      <c r="C827" s="10" t="n">
        <v>9100</v>
      </c>
    </row>
    <row r="828" s="23" customFormat="true" ht="29.85" hidden="false" customHeight="false" outlineLevel="0" collapsed="false">
      <c r="A828" s="7" t="n">
        <v>205252897</v>
      </c>
      <c r="B828" s="9" t="s">
        <v>6780</v>
      </c>
      <c r="C828" s="10" t="n">
        <v>7707</v>
      </c>
      <c r="D828" s="0"/>
      <c r="E828" s="0"/>
      <c r="F828" s="0"/>
      <c r="G828" s="0"/>
      <c r="H828" s="0"/>
      <c r="I828" s="0"/>
      <c r="J828" s="0"/>
      <c r="K828" s="0"/>
      <c r="L828" s="0"/>
      <c r="M828" s="0"/>
      <c r="ALZ828" s="0"/>
      <c r="AMA828" s="0"/>
      <c r="AMB828" s="0"/>
      <c r="AMC828" s="0"/>
      <c r="AMD828" s="0"/>
      <c r="AME828" s="0"/>
      <c r="AMF828" s="0"/>
      <c r="AMG828" s="0"/>
      <c r="AMH828" s="0"/>
      <c r="AMI828" s="0"/>
      <c r="AMJ828" s="0"/>
    </row>
    <row r="829" customFormat="false" ht="29.85" hidden="false" customHeight="false" outlineLevel="0" collapsed="false">
      <c r="A829" s="7" t="n">
        <v>205252897</v>
      </c>
      <c r="B829" s="9" t="s">
        <v>6781</v>
      </c>
      <c r="C829" s="10" t="n">
        <v>4000</v>
      </c>
    </row>
    <row r="830" customFormat="false" ht="29.85" hidden="false" customHeight="false" outlineLevel="0" collapsed="false">
      <c r="A830" s="7" t="n">
        <v>205252983</v>
      </c>
      <c r="B830" s="9" t="s">
        <v>5894</v>
      </c>
      <c r="C830" s="10" t="n">
        <v>11560.5</v>
      </c>
    </row>
    <row r="831" customFormat="false" ht="29.85" hidden="false" customHeight="false" outlineLevel="0" collapsed="false">
      <c r="A831" s="7" t="n">
        <v>205252983</v>
      </c>
      <c r="B831" s="9" t="s">
        <v>5895</v>
      </c>
      <c r="C831" s="10" t="n">
        <v>18300</v>
      </c>
    </row>
    <row r="832" customFormat="false" ht="29.85" hidden="false" customHeight="false" outlineLevel="0" collapsed="false">
      <c r="A832" s="7" t="n">
        <v>205253018</v>
      </c>
      <c r="B832" s="9" t="s">
        <v>404</v>
      </c>
      <c r="C832" s="10" t="n">
        <v>11486.8</v>
      </c>
    </row>
    <row r="833" s="23" customFormat="true" ht="29.85" hidden="false" customHeight="false" outlineLevel="0" collapsed="false">
      <c r="A833" s="7" t="n">
        <v>205253018</v>
      </c>
      <c r="B833" s="9" t="s">
        <v>405</v>
      </c>
      <c r="C833" s="10" t="n">
        <v>7000</v>
      </c>
      <c r="D833" s="0"/>
      <c r="E833" s="0"/>
      <c r="F833" s="0"/>
      <c r="G833" s="0"/>
      <c r="H833" s="0"/>
      <c r="I833" s="0"/>
      <c r="J833" s="0"/>
      <c r="K833" s="0"/>
      <c r="L833" s="0"/>
      <c r="M833" s="0"/>
      <c r="ALZ833" s="0"/>
      <c r="AMA833" s="0"/>
      <c r="AMB833" s="0"/>
      <c r="AMC833" s="0"/>
      <c r="AMD833" s="0"/>
      <c r="AME833" s="0"/>
      <c r="AMF833" s="0"/>
      <c r="AMG833" s="0"/>
      <c r="AMH833" s="0"/>
      <c r="AMI833" s="0"/>
      <c r="AMJ833" s="0"/>
    </row>
    <row r="834" customFormat="false" ht="29.85" hidden="false" customHeight="false" outlineLevel="0" collapsed="false">
      <c r="A834" s="78" t="n">
        <v>205253153</v>
      </c>
      <c r="B834" s="13" t="s">
        <v>5612</v>
      </c>
      <c r="C834" s="14" t="n">
        <v>3853.5</v>
      </c>
    </row>
    <row r="835" customFormat="false" ht="29.85" hidden="false" customHeight="false" outlineLevel="0" collapsed="false">
      <c r="A835" s="7" t="n">
        <v>205253175</v>
      </c>
      <c r="B835" s="9" t="s">
        <v>883</v>
      </c>
      <c r="C835" s="10" t="n">
        <v>12200</v>
      </c>
    </row>
    <row r="836" customFormat="false" ht="29.85" hidden="false" customHeight="false" outlineLevel="0" collapsed="false">
      <c r="A836" s="7" t="n">
        <v>205253175</v>
      </c>
      <c r="B836" s="9" t="s">
        <v>884</v>
      </c>
      <c r="C836" s="10" t="n">
        <v>19267.5</v>
      </c>
    </row>
    <row r="837" customFormat="false" ht="29.85" hidden="false" customHeight="false" outlineLevel="0" collapsed="false">
      <c r="A837" s="7" t="n">
        <v>205253185</v>
      </c>
      <c r="B837" s="9" t="s">
        <v>3160</v>
      </c>
      <c r="C837" s="10" t="n">
        <v>7707</v>
      </c>
    </row>
    <row r="838" customFormat="false" ht="29.85" hidden="false" customHeight="false" outlineLevel="0" collapsed="false">
      <c r="A838" s="7" t="n">
        <v>205253185</v>
      </c>
      <c r="B838" s="9" t="s">
        <v>3161</v>
      </c>
      <c r="C838" s="10" t="n">
        <v>10000</v>
      </c>
    </row>
    <row r="839" customFormat="false" ht="29.85" hidden="false" customHeight="false" outlineLevel="0" collapsed="false">
      <c r="A839" s="106" t="n">
        <v>205253190</v>
      </c>
      <c r="B839" s="20" t="s">
        <v>749</v>
      </c>
      <c r="C839" s="21" t="n">
        <v>7707</v>
      </c>
    </row>
    <row r="840" s="12" customFormat="true" ht="29.85" hidden="false" customHeight="false" outlineLevel="0" collapsed="false">
      <c r="A840" s="106" t="n">
        <v>205253190</v>
      </c>
      <c r="B840" s="20" t="s">
        <v>750</v>
      </c>
      <c r="C840" s="21" t="n">
        <v>5600</v>
      </c>
      <c r="AMB840" s="0"/>
      <c r="AMC840" s="0"/>
      <c r="AMD840" s="0"/>
      <c r="AME840" s="0"/>
      <c r="AMF840" s="0"/>
      <c r="AMG840" s="0"/>
      <c r="AMH840" s="0"/>
      <c r="AMI840" s="0"/>
      <c r="AMJ840" s="0"/>
    </row>
    <row r="841" s="12" customFormat="true" ht="29.85" hidden="false" customHeight="false" outlineLevel="0" collapsed="false">
      <c r="A841" s="106" t="n">
        <v>205253190</v>
      </c>
      <c r="B841" s="20" t="s">
        <v>751</v>
      </c>
      <c r="C841" s="21" t="n">
        <v>7707</v>
      </c>
      <c r="AMB841" s="0"/>
      <c r="AMC841" s="0"/>
      <c r="AMD841" s="0"/>
      <c r="AME841" s="0"/>
      <c r="AMF841" s="0"/>
      <c r="AMG841" s="0"/>
      <c r="AMH841" s="0"/>
      <c r="AMI841" s="0"/>
      <c r="AMJ841" s="0"/>
    </row>
    <row r="842" customFormat="false" ht="29.85" hidden="false" customHeight="false" outlineLevel="0" collapsed="false">
      <c r="A842" s="106" t="n">
        <v>205253190</v>
      </c>
      <c r="B842" s="20" t="s">
        <v>752</v>
      </c>
      <c r="C842" s="21" t="n">
        <v>5000</v>
      </c>
    </row>
    <row r="843" customFormat="false" ht="29.85" hidden="false" customHeight="false" outlineLevel="0" collapsed="false">
      <c r="A843" s="106" t="n">
        <v>205253190</v>
      </c>
      <c r="B843" s="20" t="s">
        <v>753</v>
      </c>
      <c r="C843" s="21" t="n">
        <v>7707</v>
      </c>
    </row>
    <row r="844" customFormat="false" ht="29.85" hidden="false" customHeight="false" outlineLevel="0" collapsed="false">
      <c r="A844" s="106" t="n">
        <v>205253190</v>
      </c>
      <c r="B844" s="20" t="s">
        <v>754</v>
      </c>
      <c r="C844" s="21" t="n">
        <v>5700</v>
      </c>
    </row>
    <row r="845" s="12" customFormat="true" ht="29.85" hidden="false" customHeight="false" outlineLevel="0" collapsed="false">
      <c r="A845" s="7" t="n">
        <v>205253326</v>
      </c>
      <c r="B845" s="9" t="s">
        <v>2829</v>
      </c>
      <c r="C845" s="10" t="n">
        <v>24400</v>
      </c>
      <c r="AMB845" s="0"/>
      <c r="AMC845" s="0"/>
      <c r="AMD845" s="0"/>
      <c r="AME845" s="0"/>
      <c r="AMF845" s="0"/>
      <c r="AMG845" s="0"/>
      <c r="AMH845" s="0"/>
      <c r="AMI845" s="0"/>
      <c r="AMJ845" s="0"/>
    </row>
    <row r="846" s="12" customFormat="true" ht="29.85" hidden="false" customHeight="false" outlineLevel="0" collapsed="false">
      <c r="A846" s="7" t="n">
        <v>205253326</v>
      </c>
      <c r="B846" s="9" t="s">
        <v>2830</v>
      </c>
      <c r="C846" s="10" t="n">
        <v>7707</v>
      </c>
      <c r="AMB846" s="0"/>
      <c r="AMC846" s="0"/>
      <c r="AMD846" s="0"/>
      <c r="AME846" s="0"/>
      <c r="AMF846" s="0"/>
      <c r="AMG846" s="0"/>
      <c r="AMH846" s="0"/>
      <c r="AMI846" s="0"/>
      <c r="AMJ846" s="0"/>
    </row>
    <row r="847" s="12" customFormat="true" ht="29.85" hidden="false" customHeight="false" outlineLevel="0" collapsed="false">
      <c r="A847" s="7" t="n">
        <v>205253437</v>
      </c>
      <c r="B847" s="9" t="s">
        <v>167</v>
      </c>
      <c r="C847" s="10" t="n">
        <v>11560.5</v>
      </c>
      <c r="AMB847" s="0"/>
      <c r="AMC847" s="0"/>
      <c r="AMD847" s="0"/>
      <c r="AME847" s="0"/>
      <c r="AMF847" s="0"/>
      <c r="AMG847" s="0"/>
      <c r="AMH847" s="0"/>
      <c r="AMI847" s="0"/>
      <c r="AMJ847" s="0"/>
    </row>
    <row r="848" customFormat="false" ht="29.85" hidden="false" customHeight="false" outlineLevel="0" collapsed="false">
      <c r="A848" s="7" t="n">
        <v>205253437</v>
      </c>
      <c r="B848" s="9" t="s">
        <v>168</v>
      </c>
      <c r="C848" s="10" t="n">
        <v>5100</v>
      </c>
    </row>
    <row r="849" customFormat="false" ht="29.85" hidden="false" customHeight="false" outlineLevel="0" collapsed="false">
      <c r="A849" s="7" t="n">
        <v>205253450</v>
      </c>
      <c r="B849" s="9" t="s">
        <v>2404</v>
      </c>
      <c r="C849" s="10" t="n">
        <v>7707</v>
      </c>
    </row>
    <row r="850" customFormat="false" ht="29.85" hidden="false" customHeight="false" outlineLevel="0" collapsed="false">
      <c r="A850" s="7" t="n">
        <v>205253450</v>
      </c>
      <c r="B850" s="9" t="s">
        <v>2405</v>
      </c>
      <c r="C850" s="10" t="n">
        <v>6200</v>
      </c>
    </row>
    <row r="851" customFormat="false" ht="29.85" hidden="false" customHeight="false" outlineLevel="0" collapsed="false">
      <c r="A851" s="7" t="n">
        <v>205253482</v>
      </c>
      <c r="B851" s="9" t="s">
        <v>3626</v>
      </c>
      <c r="C851" s="10" t="n">
        <v>7707</v>
      </c>
    </row>
    <row r="852" customFormat="false" ht="29.85" hidden="false" customHeight="false" outlineLevel="0" collapsed="false">
      <c r="A852" s="7" t="n">
        <v>205253482</v>
      </c>
      <c r="B852" s="9" t="s">
        <v>3627</v>
      </c>
      <c r="C852" s="10" t="n">
        <v>12400</v>
      </c>
    </row>
    <row r="853" s="12" customFormat="true" ht="15.65" hidden="false" customHeight="false" outlineLevel="0" collapsed="false">
      <c r="A853" s="7" t="n">
        <v>205253549</v>
      </c>
      <c r="B853" s="9" t="s">
        <v>4026</v>
      </c>
      <c r="C853" s="10" t="n">
        <v>7707</v>
      </c>
      <c r="AMB853" s="0"/>
      <c r="AMC853" s="0"/>
      <c r="AMD853" s="0"/>
      <c r="AME853" s="0"/>
      <c r="AMF853" s="0"/>
      <c r="AMG853" s="0"/>
      <c r="AMH853" s="0"/>
      <c r="AMI853" s="0"/>
      <c r="AMJ853" s="0"/>
    </row>
    <row r="854" s="12" customFormat="true" ht="15.65" hidden="false" customHeight="false" outlineLevel="0" collapsed="false">
      <c r="A854" s="7" t="n">
        <v>205253549</v>
      </c>
      <c r="B854" s="9" t="s">
        <v>4027</v>
      </c>
      <c r="C854" s="10" t="n">
        <v>14200</v>
      </c>
      <c r="AMB854" s="0"/>
      <c r="AMC854" s="0"/>
      <c r="AMD854" s="0"/>
      <c r="AME854" s="0"/>
      <c r="AMF854" s="0"/>
      <c r="AMG854" s="0"/>
      <c r="AMH854" s="0"/>
      <c r="AMI854" s="0"/>
      <c r="AMJ854" s="0"/>
    </row>
    <row r="855" customFormat="false" ht="29.85" hidden="false" customHeight="false" outlineLevel="0" collapsed="false">
      <c r="A855" s="7" t="n">
        <v>205253614</v>
      </c>
      <c r="B855" s="9" t="s">
        <v>6830</v>
      </c>
      <c r="C855" s="10" t="n">
        <v>7707</v>
      </c>
    </row>
    <row r="856" customFormat="false" ht="29.85" hidden="false" customHeight="false" outlineLevel="0" collapsed="false">
      <c r="A856" s="7" t="n">
        <v>205253614</v>
      </c>
      <c r="B856" s="9" t="s">
        <v>6831</v>
      </c>
      <c r="C856" s="10" t="n">
        <v>11400</v>
      </c>
    </row>
    <row r="857" s="12" customFormat="true" ht="29.85" hidden="false" customHeight="false" outlineLevel="0" collapsed="false">
      <c r="A857" s="7" t="n">
        <v>205254144</v>
      </c>
      <c r="B857" s="9" t="s">
        <v>4101</v>
      </c>
      <c r="C857" s="10" t="n">
        <v>3853.5</v>
      </c>
      <c r="AMB857" s="0"/>
      <c r="AMC857" s="0"/>
      <c r="AMD857" s="0"/>
      <c r="AME857" s="0"/>
      <c r="AMF857" s="0"/>
      <c r="AMG857" s="0"/>
      <c r="AMH857" s="0"/>
      <c r="AMI857" s="0"/>
      <c r="AMJ857" s="0"/>
    </row>
    <row r="858" customFormat="false" ht="29.85" hidden="false" customHeight="false" outlineLevel="0" collapsed="false">
      <c r="A858" s="7" t="n">
        <v>205254144</v>
      </c>
      <c r="B858" s="9" t="s">
        <v>4102</v>
      </c>
      <c r="C858" s="10" t="n">
        <v>40000</v>
      </c>
    </row>
    <row r="859" customFormat="false" ht="29.85" hidden="false" customHeight="false" outlineLevel="0" collapsed="false">
      <c r="A859" s="7" t="n">
        <v>205254144</v>
      </c>
      <c r="B859" s="20" t="s">
        <v>4103</v>
      </c>
      <c r="C859" s="21" t="n">
        <v>3853.5</v>
      </c>
    </row>
    <row r="860" customFormat="false" ht="29.85" hidden="false" customHeight="false" outlineLevel="0" collapsed="false">
      <c r="A860" s="7" t="n">
        <v>205254144</v>
      </c>
      <c r="B860" s="20" t="s">
        <v>4104</v>
      </c>
      <c r="C860" s="21" t="n">
        <v>40000</v>
      </c>
    </row>
    <row r="861" customFormat="false" ht="29.85" hidden="false" customHeight="false" outlineLevel="0" collapsed="false">
      <c r="A861" s="101" t="n">
        <v>205300010</v>
      </c>
      <c r="B861" s="13" t="s">
        <v>1419</v>
      </c>
      <c r="C861" s="14" t="n">
        <v>14680</v>
      </c>
    </row>
    <row r="862" customFormat="false" ht="29.85" hidden="false" customHeight="false" outlineLevel="0" collapsed="false">
      <c r="A862" s="78" t="n">
        <v>205300011</v>
      </c>
      <c r="B862" s="13" t="s">
        <v>44</v>
      </c>
      <c r="C862" s="14" t="n">
        <v>14680</v>
      </c>
    </row>
    <row r="863" s="32" customFormat="true" ht="31.7" hidden="false" customHeight="true" outlineLevel="0" collapsed="false">
      <c r="A863" s="78" t="n">
        <v>205300014</v>
      </c>
      <c r="B863" s="13" t="s">
        <v>5535</v>
      </c>
      <c r="C863" s="14" t="n">
        <v>14680</v>
      </c>
      <c r="ALZ863" s="0"/>
      <c r="AMA863" s="0"/>
      <c r="AMB863" s="0"/>
      <c r="AMC863" s="0"/>
      <c r="AMD863" s="0"/>
      <c r="AME863" s="0"/>
      <c r="AMF863" s="0"/>
      <c r="AMG863" s="0"/>
      <c r="AMH863" s="0"/>
      <c r="AMI863" s="0"/>
      <c r="AMJ863" s="0"/>
    </row>
    <row r="864" customFormat="false" ht="29.85" hidden="false" customHeight="false" outlineLevel="0" collapsed="false">
      <c r="A864" s="7" t="n">
        <v>205300015</v>
      </c>
      <c r="B864" s="9" t="s">
        <v>4136</v>
      </c>
      <c r="C864" s="10" t="n">
        <v>14680</v>
      </c>
    </row>
    <row r="865" customFormat="false" ht="29.85" hidden="false" customHeight="false" outlineLevel="0" collapsed="false">
      <c r="A865" s="7" t="n">
        <v>205300015</v>
      </c>
      <c r="B865" s="9" t="s">
        <v>4137</v>
      </c>
      <c r="C865" s="10" t="n">
        <v>14680</v>
      </c>
    </row>
    <row r="866" customFormat="false" ht="15.65" hidden="false" customHeight="false" outlineLevel="0" collapsed="false">
      <c r="A866" s="78" t="n">
        <v>205300018</v>
      </c>
      <c r="B866" s="13" t="s">
        <v>1422</v>
      </c>
      <c r="C866" s="14" t="n">
        <v>14680</v>
      </c>
    </row>
    <row r="867" customFormat="false" ht="29.85" hidden="false" customHeight="false" outlineLevel="0" collapsed="false">
      <c r="A867" s="78" t="n">
        <v>205300021</v>
      </c>
      <c r="B867" s="13" t="s">
        <v>5551</v>
      </c>
      <c r="C867" s="14" t="n">
        <v>14680</v>
      </c>
    </row>
    <row r="868" customFormat="false" ht="29.85" hidden="false" customHeight="false" outlineLevel="0" collapsed="false">
      <c r="A868" s="78" t="n">
        <v>205300057</v>
      </c>
      <c r="B868" s="13" t="s">
        <v>5327</v>
      </c>
      <c r="C868" s="14" t="n">
        <v>22020</v>
      </c>
    </row>
    <row r="869" customFormat="false" ht="15.65" hidden="false" customHeight="false" outlineLevel="0" collapsed="false">
      <c r="A869" s="102" t="n">
        <v>205300183</v>
      </c>
      <c r="B869" s="30" t="s">
        <v>6802</v>
      </c>
      <c r="C869" s="31" t="n">
        <v>33030</v>
      </c>
    </row>
    <row r="870" customFormat="false" ht="29.85" hidden="false" customHeight="false" outlineLevel="0" collapsed="false">
      <c r="A870" s="78" t="n">
        <v>205300209</v>
      </c>
      <c r="B870" s="13" t="s">
        <v>2510</v>
      </c>
      <c r="C870" s="14" t="n">
        <v>14680</v>
      </c>
    </row>
    <row r="871" customFormat="false" ht="29.85" hidden="false" customHeight="false" outlineLevel="0" collapsed="false">
      <c r="A871" s="7" t="n">
        <v>205300217</v>
      </c>
      <c r="B871" s="9" t="s">
        <v>3239</v>
      </c>
      <c r="C871" s="10" t="n">
        <v>7340</v>
      </c>
    </row>
    <row r="872" customFormat="false" ht="29.85" hidden="false" customHeight="false" outlineLevel="0" collapsed="false">
      <c r="A872" s="7" t="n">
        <v>205300217</v>
      </c>
      <c r="B872" s="20" t="s">
        <v>3240</v>
      </c>
      <c r="C872" s="21" t="n">
        <v>7340</v>
      </c>
    </row>
    <row r="873" customFormat="false" ht="29.85" hidden="false" customHeight="false" outlineLevel="0" collapsed="false">
      <c r="A873" s="78" t="n">
        <v>205300290</v>
      </c>
      <c r="B873" s="13" t="s">
        <v>5048</v>
      </c>
      <c r="C873" s="14" t="n">
        <v>11010</v>
      </c>
    </row>
    <row r="874" customFormat="false" ht="29.85" hidden="false" customHeight="false" outlineLevel="0" collapsed="false">
      <c r="A874" s="7" t="n">
        <v>205300291</v>
      </c>
      <c r="B874" s="9" t="s">
        <v>2842</v>
      </c>
      <c r="C874" s="10" t="n">
        <v>25690</v>
      </c>
    </row>
    <row r="875" customFormat="false" ht="37.3" hidden="false" customHeight="true" outlineLevel="0" collapsed="false">
      <c r="A875" s="7" t="n">
        <v>205300291</v>
      </c>
      <c r="B875" s="9" t="s">
        <v>2843</v>
      </c>
      <c r="C875" s="10" t="n">
        <v>25690</v>
      </c>
    </row>
    <row r="876" customFormat="false" ht="19.55" hidden="false" customHeight="true" outlineLevel="0" collapsed="false">
      <c r="A876" s="7" t="n">
        <v>205300291</v>
      </c>
      <c r="B876" s="9" t="s">
        <v>2844</v>
      </c>
      <c r="C876" s="10" t="n">
        <v>25690</v>
      </c>
    </row>
    <row r="877" s="12" customFormat="true" ht="29.85" hidden="false" customHeight="false" outlineLevel="0" collapsed="false">
      <c r="A877" s="78" t="n">
        <v>205300292</v>
      </c>
      <c r="B877" s="13" t="s">
        <v>4977</v>
      </c>
      <c r="C877" s="14" t="n">
        <v>11010</v>
      </c>
      <c r="AMB877" s="0"/>
      <c r="AMC877" s="0"/>
      <c r="AMD877" s="0"/>
      <c r="AME877" s="0"/>
      <c r="AMF877" s="0"/>
      <c r="AMG877" s="0"/>
      <c r="AMH877" s="0"/>
      <c r="AMI877" s="0"/>
      <c r="AMJ877" s="0"/>
    </row>
    <row r="878" customFormat="false" ht="29.85" hidden="false" customHeight="false" outlineLevel="0" collapsed="false">
      <c r="A878" s="78" t="n">
        <v>205300301</v>
      </c>
      <c r="B878" s="13" t="s">
        <v>1925</v>
      </c>
      <c r="C878" s="14" t="n">
        <v>11010</v>
      </c>
    </row>
    <row r="879" s="34" customFormat="true" ht="29.85" hidden="false" customHeight="false" outlineLevel="0" collapsed="false">
      <c r="A879" s="78" t="n">
        <v>205300306</v>
      </c>
      <c r="B879" s="13" t="s">
        <v>2969</v>
      </c>
      <c r="C879" s="14" t="n">
        <v>14680</v>
      </c>
      <c r="D879" s="0"/>
      <c r="E879" s="0"/>
      <c r="F879" s="0"/>
      <c r="G879" s="0"/>
      <c r="H879" s="0"/>
      <c r="I879" s="0"/>
      <c r="J879" s="0"/>
      <c r="K879" s="0"/>
      <c r="L879" s="0"/>
      <c r="M879" s="0"/>
      <c r="ALZ879" s="0"/>
      <c r="AMA879" s="0"/>
      <c r="AMB879" s="0"/>
      <c r="AMC879" s="0"/>
      <c r="AMD879" s="0"/>
      <c r="AME879" s="0"/>
      <c r="AMF879" s="0"/>
      <c r="AMG879" s="0"/>
      <c r="AMH879" s="0"/>
      <c r="AMI879" s="0"/>
      <c r="AMJ879" s="0"/>
    </row>
    <row r="880" s="12" customFormat="true" ht="29.85" hidden="false" customHeight="false" outlineLevel="0" collapsed="false">
      <c r="A880" s="7" t="n">
        <v>205300307</v>
      </c>
      <c r="B880" s="9" t="s">
        <v>2408</v>
      </c>
      <c r="C880" s="10" t="n">
        <v>14680</v>
      </c>
      <c r="AMB880" s="0"/>
      <c r="AMC880" s="0"/>
      <c r="AMD880" s="0"/>
      <c r="AME880" s="0"/>
      <c r="AMF880" s="0"/>
      <c r="AMG880" s="0"/>
      <c r="AMH880" s="0"/>
      <c r="AMI880" s="0"/>
      <c r="AMJ880" s="0"/>
    </row>
    <row r="881" s="12" customFormat="true" ht="29.85" hidden="false" customHeight="false" outlineLevel="0" collapsed="false">
      <c r="A881" s="7" t="n">
        <v>205300307</v>
      </c>
      <c r="B881" s="9" t="s">
        <v>2409</v>
      </c>
      <c r="C881" s="10" t="n">
        <v>14680</v>
      </c>
      <c r="AMB881" s="0"/>
      <c r="AMC881" s="0"/>
      <c r="AMD881" s="0"/>
      <c r="AME881" s="0"/>
      <c r="AMF881" s="0"/>
      <c r="AMG881" s="0"/>
      <c r="AMH881" s="0"/>
      <c r="AMI881" s="0"/>
      <c r="AMJ881" s="0"/>
    </row>
    <row r="882" customFormat="false" ht="29.85" hidden="false" customHeight="false" outlineLevel="0" collapsed="false">
      <c r="A882" s="78" t="n">
        <v>205300312</v>
      </c>
      <c r="B882" s="13" t="s">
        <v>3456</v>
      </c>
      <c r="C882" s="14" t="n">
        <v>14680</v>
      </c>
    </row>
    <row r="883" customFormat="false" ht="29.85" hidden="false" customHeight="false" outlineLevel="0" collapsed="false">
      <c r="A883" s="78" t="n">
        <v>205300313</v>
      </c>
      <c r="B883" s="13" t="s">
        <v>3891</v>
      </c>
      <c r="C883" s="14" t="n">
        <v>18350</v>
      </c>
    </row>
    <row r="884" s="12" customFormat="true" ht="29.85" hidden="false" customHeight="false" outlineLevel="0" collapsed="false">
      <c r="A884" s="78" t="n">
        <v>205300316</v>
      </c>
      <c r="B884" s="13" t="s">
        <v>2525</v>
      </c>
      <c r="C884" s="14" t="n">
        <v>15414</v>
      </c>
      <c r="AMB884" s="0"/>
      <c r="AMC884" s="0"/>
      <c r="AMD884" s="0"/>
      <c r="AME884" s="0"/>
      <c r="AMF884" s="0"/>
      <c r="AMG884" s="0"/>
      <c r="AMH884" s="0"/>
      <c r="AMI884" s="0"/>
      <c r="AMJ884" s="0"/>
    </row>
    <row r="885" s="12" customFormat="true" ht="15.65" hidden="false" customHeight="false" outlineLevel="0" collapsed="false">
      <c r="A885" s="78" t="n">
        <v>205300327</v>
      </c>
      <c r="B885" s="13" t="s">
        <v>6157</v>
      </c>
      <c r="C885" s="14" t="n">
        <v>14680</v>
      </c>
      <c r="AMB885" s="0"/>
      <c r="AMC885" s="0"/>
      <c r="AMD885" s="0"/>
      <c r="AME885" s="0"/>
      <c r="AMF885" s="0"/>
      <c r="AMG885" s="0"/>
      <c r="AMH885" s="0"/>
      <c r="AMI885" s="0"/>
      <c r="AMJ885" s="0"/>
    </row>
    <row r="886" s="12" customFormat="true" ht="29.85" hidden="false" customHeight="false" outlineLevel="0" collapsed="false">
      <c r="A886" s="78" t="n">
        <v>205300328</v>
      </c>
      <c r="B886" s="13" t="s">
        <v>2770</v>
      </c>
      <c r="C886" s="14" t="n">
        <v>7340</v>
      </c>
      <c r="AMB886" s="0"/>
      <c r="AMC886" s="0"/>
      <c r="AMD886" s="0"/>
      <c r="AME886" s="0"/>
      <c r="AMF886" s="0"/>
      <c r="AMG886" s="0"/>
      <c r="AMH886" s="0"/>
      <c r="AMI886" s="0"/>
      <c r="AMJ886" s="0"/>
    </row>
    <row r="887" s="12" customFormat="true" ht="29.85" hidden="false" customHeight="false" outlineLevel="0" collapsed="false">
      <c r="A887" s="78" t="n">
        <v>205300332</v>
      </c>
      <c r="B887" s="13" t="s">
        <v>3633</v>
      </c>
      <c r="C887" s="14" t="n">
        <v>14680</v>
      </c>
      <c r="AMB887" s="0"/>
      <c r="AMC887" s="0"/>
      <c r="AMD887" s="0"/>
      <c r="AME887" s="0"/>
      <c r="AMF887" s="0"/>
      <c r="AMG887" s="0"/>
      <c r="AMH887" s="0"/>
      <c r="AMI887" s="0"/>
      <c r="AMJ887" s="0"/>
    </row>
    <row r="888" customFormat="false" ht="29.85" hidden="false" customHeight="false" outlineLevel="0" collapsed="false">
      <c r="A888" s="78" t="n">
        <v>205300338</v>
      </c>
      <c r="B888" s="13" t="s">
        <v>4316</v>
      </c>
      <c r="C888" s="14" t="n">
        <v>22020</v>
      </c>
    </row>
    <row r="889" customFormat="false" ht="29.85" hidden="false" customHeight="false" outlineLevel="0" collapsed="false">
      <c r="A889" s="78" t="n">
        <v>205300351</v>
      </c>
      <c r="B889" s="13" t="s">
        <v>64</v>
      </c>
      <c r="C889" s="14" t="n">
        <v>14680</v>
      </c>
    </row>
    <row r="890" customFormat="false" ht="29.85" hidden="false" customHeight="false" outlineLevel="0" collapsed="false">
      <c r="A890" s="78" t="n">
        <v>205300352</v>
      </c>
      <c r="B890" s="13" t="s">
        <v>594</v>
      </c>
      <c r="C890" s="14" t="n">
        <v>14680</v>
      </c>
    </row>
    <row r="891" customFormat="false" ht="29.85" hidden="false" customHeight="false" outlineLevel="0" collapsed="false">
      <c r="A891" s="78" t="n">
        <v>205300360</v>
      </c>
      <c r="B891" s="13" t="s">
        <v>2788</v>
      </c>
      <c r="C891" s="14" t="n">
        <v>14680</v>
      </c>
    </row>
    <row r="892" customFormat="false" ht="29.85" hidden="false" customHeight="false" outlineLevel="0" collapsed="false">
      <c r="A892" s="78" t="n">
        <v>205300385</v>
      </c>
      <c r="B892" s="13" t="s">
        <v>761</v>
      </c>
      <c r="C892" s="14" t="n">
        <v>14680</v>
      </c>
    </row>
    <row r="893" customFormat="false" ht="29.85" hidden="false" customHeight="false" outlineLevel="0" collapsed="false">
      <c r="A893" s="78" t="n">
        <v>205300386</v>
      </c>
      <c r="B893" s="13" t="s">
        <v>2674</v>
      </c>
      <c r="C893" s="14" t="n">
        <v>33030</v>
      </c>
    </row>
    <row r="894" customFormat="false" ht="15.65" hidden="false" customHeight="false" outlineLevel="0" collapsed="false">
      <c r="A894" s="78" t="n">
        <v>205300393</v>
      </c>
      <c r="B894" s="13" t="s">
        <v>4726</v>
      </c>
      <c r="C894" s="14" t="n">
        <v>14680</v>
      </c>
    </row>
    <row r="895" s="32" customFormat="true" ht="29.85" hidden="false" customHeight="false" outlineLevel="0" collapsed="false">
      <c r="A895" s="78" t="n">
        <v>205300395</v>
      </c>
      <c r="B895" s="13" t="s">
        <v>2519</v>
      </c>
      <c r="C895" s="14" t="n">
        <v>11010</v>
      </c>
      <c r="ALZ895" s="0"/>
      <c r="AMA895" s="0"/>
      <c r="AMB895" s="0"/>
      <c r="AMC895" s="0"/>
      <c r="AMD895" s="0"/>
      <c r="AME895" s="0"/>
      <c r="AMF895" s="0"/>
      <c r="AMG895" s="0"/>
      <c r="AMH895" s="0"/>
      <c r="AMI895" s="0"/>
      <c r="AMJ895" s="0"/>
    </row>
    <row r="896" customFormat="false" ht="15.65" hidden="false" customHeight="false" outlineLevel="0" collapsed="false">
      <c r="A896" s="78" t="n">
        <v>205300398</v>
      </c>
      <c r="B896" s="13" t="s">
        <v>5382</v>
      </c>
      <c r="C896" s="14" t="n">
        <v>14680</v>
      </c>
    </row>
    <row r="897" customFormat="false" ht="29.85" hidden="false" customHeight="false" outlineLevel="0" collapsed="false">
      <c r="A897" s="78" t="n">
        <v>205300405</v>
      </c>
      <c r="B897" s="13" t="s">
        <v>2588</v>
      </c>
      <c r="C897" s="14" t="n">
        <v>11010</v>
      </c>
    </row>
    <row r="898" customFormat="false" ht="29.85" hidden="false" customHeight="false" outlineLevel="0" collapsed="false">
      <c r="A898" s="78" t="n">
        <v>205300480</v>
      </c>
      <c r="B898" s="13" t="s">
        <v>385</v>
      </c>
      <c r="C898" s="14" t="n">
        <v>14680</v>
      </c>
    </row>
    <row r="899" customFormat="false" ht="15.65" hidden="false" customHeight="false" outlineLevel="0" collapsed="false">
      <c r="A899" s="78" t="n">
        <v>205300495</v>
      </c>
      <c r="B899" s="13" t="s">
        <v>1597</v>
      </c>
      <c r="C899" s="14" t="n">
        <v>14680</v>
      </c>
    </row>
    <row r="900" customFormat="false" ht="29.85" hidden="false" customHeight="false" outlineLevel="0" collapsed="false">
      <c r="A900" s="78" t="n">
        <v>205300501</v>
      </c>
      <c r="B900" s="13" t="s">
        <v>55</v>
      </c>
      <c r="C900" s="14" t="n">
        <v>14680</v>
      </c>
    </row>
    <row r="901" customFormat="false" ht="15.65" hidden="false" customHeight="false" outlineLevel="0" collapsed="false">
      <c r="A901" s="78" t="n">
        <v>205300536</v>
      </c>
      <c r="B901" s="13" t="s">
        <v>912</v>
      </c>
      <c r="C901" s="14" t="n">
        <v>14680</v>
      </c>
    </row>
    <row r="902" customFormat="false" ht="29.85" hidden="false" customHeight="false" outlineLevel="0" collapsed="false">
      <c r="A902" s="78" t="n">
        <v>205300539</v>
      </c>
      <c r="B902" s="13" t="s">
        <v>5131</v>
      </c>
      <c r="C902" s="14" t="n">
        <v>14680</v>
      </c>
    </row>
    <row r="903" customFormat="false" ht="15.65" hidden="false" customHeight="false" outlineLevel="0" collapsed="false">
      <c r="A903" s="78" t="n">
        <v>205300548</v>
      </c>
      <c r="B903" s="13" t="s">
        <v>3553</v>
      </c>
      <c r="C903" s="14" t="n">
        <v>11010</v>
      </c>
    </row>
    <row r="904" customFormat="false" ht="29.85" hidden="false" customHeight="false" outlineLevel="0" collapsed="false">
      <c r="A904" s="78" t="n">
        <v>205300549</v>
      </c>
      <c r="B904" s="13" t="s">
        <v>2749</v>
      </c>
      <c r="C904" s="14" t="n">
        <v>33030</v>
      </c>
    </row>
    <row r="905" customFormat="false" ht="29.85" hidden="false" customHeight="false" outlineLevel="0" collapsed="false">
      <c r="A905" s="78" t="n">
        <v>205300562</v>
      </c>
      <c r="B905" s="13" t="s">
        <v>2954</v>
      </c>
      <c r="C905" s="14" t="n">
        <v>14680</v>
      </c>
    </row>
    <row r="906" customFormat="false" ht="29.85" hidden="false" customHeight="false" outlineLevel="0" collapsed="false">
      <c r="A906" s="78" t="n">
        <v>205300565</v>
      </c>
      <c r="B906" s="13" t="s">
        <v>4298</v>
      </c>
      <c r="C906" s="14" t="n">
        <v>14680</v>
      </c>
    </row>
    <row r="907" customFormat="false" ht="29.85" hidden="false" customHeight="false" outlineLevel="0" collapsed="false">
      <c r="A907" s="78" t="n">
        <v>205300571</v>
      </c>
      <c r="B907" s="13" t="s">
        <v>2951</v>
      </c>
      <c r="C907" s="14" t="n">
        <v>14680</v>
      </c>
    </row>
    <row r="908" customFormat="false" ht="29.85" hidden="false" customHeight="false" outlineLevel="0" collapsed="false">
      <c r="A908" s="78" t="n">
        <v>205300575</v>
      </c>
      <c r="B908" s="13" t="s">
        <v>2476</v>
      </c>
      <c r="C908" s="14" t="n">
        <v>14680</v>
      </c>
    </row>
    <row r="909" customFormat="false" ht="29.85" hidden="false" customHeight="false" outlineLevel="0" collapsed="false">
      <c r="A909" s="78" t="n">
        <v>205300585</v>
      </c>
      <c r="B909" s="13" t="s">
        <v>688</v>
      </c>
      <c r="C909" s="14" t="n">
        <v>22020</v>
      </c>
    </row>
    <row r="910" customFormat="false" ht="15.65" hidden="false" customHeight="false" outlineLevel="0" collapsed="false">
      <c r="A910" s="107" t="n">
        <v>205300587</v>
      </c>
      <c r="B910" s="73" t="s">
        <v>1599</v>
      </c>
      <c r="C910" s="74" t="n">
        <v>31290</v>
      </c>
    </row>
    <row r="911" customFormat="false" ht="29.85" hidden="false" customHeight="false" outlineLevel="0" collapsed="false">
      <c r="A911" s="78" t="n">
        <v>205300588</v>
      </c>
      <c r="B911" s="13" t="s">
        <v>5783</v>
      </c>
      <c r="C911" s="14" t="n">
        <v>15414</v>
      </c>
    </row>
    <row r="912" customFormat="false" ht="21.45" hidden="false" customHeight="true" outlineLevel="0" collapsed="false">
      <c r="A912" s="78" t="n">
        <v>205300594</v>
      </c>
      <c r="B912" s="13" t="s">
        <v>127</v>
      </c>
      <c r="C912" s="14" t="n">
        <v>14680</v>
      </c>
    </row>
    <row r="913" customFormat="false" ht="29.85" hidden="false" customHeight="false" outlineLevel="0" collapsed="false">
      <c r="A913" s="78" t="n">
        <v>205300595</v>
      </c>
      <c r="B913" s="13" t="s">
        <v>2401</v>
      </c>
      <c r="C913" s="14" t="n">
        <v>31290</v>
      </c>
    </row>
    <row r="914" s="69" customFormat="true" ht="29.85" hidden="false" customHeight="false" outlineLevel="0" collapsed="false">
      <c r="A914" s="78" t="n">
        <v>205300600</v>
      </c>
      <c r="B914" s="13" t="s">
        <v>907</v>
      </c>
      <c r="C914" s="14" t="n">
        <v>7340</v>
      </c>
      <c r="AMB914" s="0"/>
      <c r="AMC914" s="0"/>
      <c r="AMD914" s="0"/>
      <c r="AME914" s="0"/>
      <c r="AMF914" s="0"/>
      <c r="AMG914" s="0"/>
      <c r="AMH914" s="0"/>
      <c r="AMI914" s="0"/>
      <c r="AMJ914" s="0"/>
    </row>
    <row r="915" customFormat="false" ht="29.85" hidden="false" customHeight="false" outlineLevel="0" collapsed="false">
      <c r="A915" s="78" t="n">
        <v>205300603</v>
      </c>
      <c r="B915" s="13" t="s">
        <v>6318</v>
      </c>
      <c r="C915" s="14" t="n">
        <v>25690</v>
      </c>
    </row>
    <row r="916" customFormat="false" ht="29.85" hidden="false" customHeight="false" outlineLevel="0" collapsed="false">
      <c r="A916" s="78" t="n">
        <v>205300624</v>
      </c>
      <c r="B916" s="13" t="s">
        <v>5565</v>
      </c>
      <c r="C916" s="14" t="n">
        <v>25690</v>
      </c>
    </row>
    <row r="917" customFormat="false" ht="29.85" hidden="false" customHeight="false" outlineLevel="0" collapsed="false">
      <c r="A917" s="101" t="n">
        <v>205300640</v>
      </c>
      <c r="B917" s="13" t="s">
        <v>3577</v>
      </c>
      <c r="C917" s="14" t="n">
        <v>14680</v>
      </c>
    </row>
    <row r="918" customFormat="false" ht="29.85" hidden="false" customHeight="false" outlineLevel="0" collapsed="false">
      <c r="A918" s="78" t="n">
        <v>205300641</v>
      </c>
      <c r="B918" s="13" t="s">
        <v>1714</v>
      </c>
      <c r="C918" s="14" t="n">
        <v>11010</v>
      </c>
    </row>
    <row r="919" customFormat="false" ht="29.85" hidden="false" customHeight="false" outlineLevel="0" collapsed="false">
      <c r="A919" s="78" t="n">
        <v>205300642</v>
      </c>
      <c r="B919" s="13" t="s">
        <v>2914</v>
      </c>
      <c r="C919" s="14" t="n">
        <v>11010</v>
      </c>
    </row>
    <row r="920" customFormat="false" ht="15.65" hidden="false" customHeight="false" outlineLevel="0" collapsed="false">
      <c r="A920" s="78" t="n">
        <v>205300647</v>
      </c>
      <c r="B920" s="13" t="s">
        <v>5761</v>
      </c>
      <c r="C920" s="14" t="n">
        <v>14680</v>
      </c>
    </row>
    <row r="921" customFormat="false" ht="29.85" hidden="false" customHeight="false" outlineLevel="0" collapsed="false">
      <c r="A921" s="78" t="n">
        <v>205300655</v>
      </c>
      <c r="B921" s="13" t="s">
        <v>2804</v>
      </c>
      <c r="C921" s="14" t="n">
        <v>11010</v>
      </c>
    </row>
    <row r="922" customFormat="false" ht="15.65" hidden="false" customHeight="false" outlineLevel="0" collapsed="false">
      <c r="A922" s="78" t="n">
        <v>205300668</v>
      </c>
      <c r="B922" s="13" t="s">
        <v>5904</v>
      </c>
      <c r="C922" s="14" t="n">
        <v>15414</v>
      </c>
    </row>
    <row r="923" customFormat="false" ht="29.85" hidden="false" customHeight="false" outlineLevel="0" collapsed="false">
      <c r="A923" s="7" t="n">
        <v>205300673</v>
      </c>
      <c r="B923" s="9" t="s">
        <v>4064</v>
      </c>
      <c r="C923" s="10" t="n">
        <v>22020</v>
      </c>
    </row>
    <row r="924" customFormat="false" ht="29.85" hidden="false" customHeight="false" outlineLevel="0" collapsed="false">
      <c r="A924" s="7" t="n">
        <v>205300673</v>
      </c>
      <c r="B924" s="9" t="s">
        <v>4065</v>
      </c>
      <c r="C924" s="10" t="n">
        <v>23121</v>
      </c>
    </row>
    <row r="925" customFormat="false" ht="29.85" hidden="false" customHeight="false" outlineLevel="0" collapsed="false">
      <c r="A925" s="7" t="n">
        <v>205300676</v>
      </c>
      <c r="B925" s="9" t="s">
        <v>3016</v>
      </c>
      <c r="C925" s="10" t="n">
        <v>47710</v>
      </c>
    </row>
    <row r="926" customFormat="false" ht="29.85" hidden="false" customHeight="false" outlineLevel="0" collapsed="false">
      <c r="A926" s="7" t="n">
        <v>205300676</v>
      </c>
      <c r="B926" s="9" t="s">
        <v>3017</v>
      </c>
      <c r="C926" s="10" t="n">
        <v>73400</v>
      </c>
    </row>
    <row r="927" customFormat="false" ht="29.85" hidden="false" customHeight="false" outlineLevel="0" collapsed="false">
      <c r="A927" s="78" t="n">
        <v>205300679</v>
      </c>
      <c r="B927" s="13" t="s">
        <v>4052</v>
      </c>
      <c r="C927" s="14" t="n">
        <v>11010</v>
      </c>
    </row>
    <row r="928" customFormat="false" ht="29.85" hidden="false" customHeight="false" outlineLevel="0" collapsed="false">
      <c r="A928" s="78" t="n">
        <v>205300681</v>
      </c>
      <c r="B928" s="13" t="s">
        <v>2801</v>
      </c>
      <c r="C928" s="14" t="n">
        <v>11010</v>
      </c>
    </row>
    <row r="929" customFormat="false" ht="29.85" hidden="false" customHeight="false" outlineLevel="0" collapsed="false">
      <c r="A929" s="78" t="n">
        <v>205300703</v>
      </c>
      <c r="B929" s="13" t="s">
        <v>3325</v>
      </c>
      <c r="C929" s="14" t="n">
        <v>14680</v>
      </c>
    </row>
    <row r="930" customFormat="false" ht="29.85" hidden="false" customHeight="false" outlineLevel="0" collapsed="false">
      <c r="A930" s="7" t="n">
        <v>205300715</v>
      </c>
      <c r="B930" s="9" t="s">
        <v>5116</v>
      </c>
      <c r="C930" s="10" t="n">
        <v>7707</v>
      </c>
    </row>
    <row r="931" customFormat="false" ht="29.85" hidden="false" customHeight="false" outlineLevel="0" collapsed="false">
      <c r="A931" s="7" t="n">
        <v>205300715</v>
      </c>
      <c r="B931" s="9" t="s">
        <v>5117</v>
      </c>
      <c r="C931" s="10" t="n">
        <v>4000</v>
      </c>
    </row>
    <row r="932" customFormat="false" ht="29.85" hidden="false" customHeight="false" outlineLevel="0" collapsed="false">
      <c r="A932" s="78" t="n">
        <v>205300716</v>
      </c>
      <c r="B932" s="13" t="s">
        <v>3393</v>
      </c>
      <c r="C932" s="14" t="n">
        <v>14680</v>
      </c>
    </row>
    <row r="933" s="12" customFormat="true" ht="29.85" hidden="false" customHeight="false" outlineLevel="0" collapsed="false">
      <c r="A933" s="78" t="n">
        <v>205300717</v>
      </c>
      <c r="B933" s="13" t="s">
        <v>2929</v>
      </c>
      <c r="C933" s="14" t="n">
        <v>25690</v>
      </c>
      <c r="AMB933" s="0"/>
      <c r="AMC933" s="0"/>
      <c r="AMD933" s="0"/>
      <c r="AME933" s="0"/>
      <c r="AMF933" s="0"/>
      <c r="AMG933" s="0"/>
      <c r="AMH933" s="0"/>
      <c r="AMI933" s="0"/>
      <c r="AMJ933" s="0"/>
    </row>
    <row r="934" s="12" customFormat="true" ht="29.85" hidden="false" customHeight="false" outlineLevel="0" collapsed="false">
      <c r="A934" s="78" t="n">
        <v>205300729</v>
      </c>
      <c r="B934" s="13" t="s">
        <v>3462</v>
      </c>
      <c r="C934" s="14" t="n">
        <v>25690</v>
      </c>
      <c r="AMB934" s="0"/>
      <c r="AMC934" s="0"/>
      <c r="AMD934" s="0"/>
      <c r="AME934" s="0"/>
      <c r="AMF934" s="0"/>
      <c r="AMG934" s="0"/>
      <c r="AMH934" s="0"/>
      <c r="AMI934" s="0"/>
      <c r="AMJ934" s="0"/>
    </row>
    <row r="935" customFormat="false" ht="29.85" hidden="false" customHeight="false" outlineLevel="0" collapsed="false">
      <c r="A935" s="101" t="n">
        <v>205300733</v>
      </c>
      <c r="B935" s="13" t="s">
        <v>5251</v>
      </c>
      <c r="C935" s="14" t="n">
        <v>11560.5</v>
      </c>
    </row>
    <row r="936" customFormat="false" ht="29.85" hidden="false" customHeight="false" outlineLevel="0" collapsed="false">
      <c r="A936" s="7" t="n">
        <v>205300738</v>
      </c>
      <c r="B936" s="9" t="s">
        <v>2160</v>
      </c>
      <c r="C936" s="10" t="n">
        <v>14680</v>
      </c>
    </row>
    <row r="937" customFormat="false" ht="15.65" hidden="false" customHeight="false" outlineLevel="0" collapsed="false">
      <c r="A937" s="7" t="n">
        <v>205300738</v>
      </c>
      <c r="B937" s="9" t="s">
        <v>2161</v>
      </c>
      <c r="C937" s="10" t="n">
        <v>14680</v>
      </c>
    </row>
    <row r="938" customFormat="false" ht="15.65" hidden="false" customHeight="false" outlineLevel="0" collapsed="false">
      <c r="A938" s="78" t="n">
        <v>205300743</v>
      </c>
      <c r="B938" s="13" t="s">
        <v>3815</v>
      </c>
      <c r="C938" s="14" t="n">
        <v>22020</v>
      </c>
    </row>
    <row r="939" customFormat="false" ht="29.85" hidden="false" customHeight="false" outlineLevel="0" collapsed="false">
      <c r="A939" s="78" t="n">
        <v>205300752</v>
      </c>
      <c r="B939" s="13" t="s">
        <v>4896</v>
      </c>
      <c r="C939" s="14" t="n">
        <v>11010</v>
      </c>
    </row>
    <row r="940" customFormat="false" ht="15.65" hidden="false" customHeight="false" outlineLevel="0" collapsed="false">
      <c r="A940" s="78" t="n">
        <v>205300753</v>
      </c>
      <c r="B940" s="13" t="s">
        <v>3249</v>
      </c>
      <c r="C940" s="14" t="n">
        <v>25690</v>
      </c>
    </row>
    <row r="941" customFormat="false" ht="29.85" hidden="false" customHeight="false" outlineLevel="0" collapsed="false">
      <c r="A941" s="78" t="n">
        <v>205300758</v>
      </c>
      <c r="B941" s="13" t="s">
        <v>1811</v>
      </c>
      <c r="C941" s="14" t="n">
        <v>25690</v>
      </c>
    </row>
    <row r="942" customFormat="false" ht="29.85" hidden="false" customHeight="false" outlineLevel="0" collapsed="false">
      <c r="A942" s="78" t="n">
        <v>205300765</v>
      </c>
      <c r="B942" s="13" t="s">
        <v>6679</v>
      </c>
      <c r="C942" s="14" t="n">
        <v>22020</v>
      </c>
    </row>
    <row r="943" customFormat="false" ht="29.85" hidden="false" customHeight="false" outlineLevel="0" collapsed="false">
      <c r="A943" s="101" t="n">
        <v>205300773</v>
      </c>
      <c r="B943" s="13" t="s">
        <v>5265</v>
      </c>
      <c r="C943" s="14" t="n">
        <v>11010</v>
      </c>
    </row>
    <row r="944" customFormat="false" ht="29.85" hidden="false" customHeight="false" outlineLevel="0" collapsed="false">
      <c r="A944" s="7" t="n">
        <v>205300774</v>
      </c>
      <c r="B944" s="9" t="s">
        <v>5085</v>
      </c>
      <c r="C944" s="10" t="n">
        <v>25690</v>
      </c>
    </row>
    <row r="945" customFormat="false" ht="29.85" hidden="false" customHeight="false" outlineLevel="0" collapsed="false">
      <c r="A945" s="7" t="n">
        <v>205300774</v>
      </c>
      <c r="B945" s="9" t="s">
        <v>5086</v>
      </c>
      <c r="C945" s="10" t="n">
        <v>25690</v>
      </c>
    </row>
    <row r="946" customFormat="false" ht="29.85" hidden="false" customHeight="false" outlineLevel="0" collapsed="false">
      <c r="A946" s="78" t="n">
        <v>205300776</v>
      </c>
      <c r="B946" s="13" t="s">
        <v>3812</v>
      </c>
      <c r="C946" s="14" t="n">
        <v>22020</v>
      </c>
    </row>
    <row r="947" customFormat="false" ht="29.85" hidden="false" customHeight="false" outlineLevel="0" collapsed="false">
      <c r="A947" s="78" t="n">
        <v>205300777</v>
      </c>
      <c r="B947" s="13" t="s">
        <v>5092</v>
      </c>
      <c r="C947" s="14" t="n">
        <v>25690</v>
      </c>
    </row>
    <row r="948" customFormat="false" ht="15.65" hidden="false" customHeight="false" outlineLevel="0" collapsed="false">
      <c r="A948" s="78" t="n">
        <v>205300783</v>
      </c>
      <c r="B948" s="13" t="s">
        <v>1955</v>
      </c>
      <c r="C948" s="14" t="n">
        <v>7340</v>
      </c>
    </row>
    <row r="949" customFormat="false" ht="15.65" hidden="false" customHeight="false" outlineLevel="0" collapsed="false">
      <c r="A949" s="78" t="n">
        <v>205300785</v>
      </c>
      <c r="B949" s="13" t="s">
        <v>3336</v>
      </c>
      <c r="C949" s="14" t="n">
        <v>25690</v>
      </c>
    </row>
    <row r="950" customFormat="false" ht="29.85" hidden="false" customHeight="false" outlineLevel="0" collapsed="false">
      <c r="A950" s="78" t="n">
        <v>205300792</v>
      </c>
      <c r="B950" s="13" t="s">
        <v>4946</v>
      </c>
      <c r="C950" s="14" t="n">
        <v>13410</v>
      </c>
    </row>
    <row r="951" customFormat="false" ht="15.65" hidden="false" customHeight="false" outlineLevel="0" collapsed="false">
      <c r="A951" s="78" t="n">
        <v>205300793</v>
      </c>
      <c r="B951" s="13" t="s">
        <v>4823</v>
      </c>
      <c r="C951" s="14" t="n">
        <v>58110</v>
      </c>
    </row>
    <row r="952" customFormat="false" ht="15.65" hidden="false" customHeight="false" outlineLevel="0" collapsed="false">
      <c r="A952" s="78" t="n">
        <v>205300801</v>
      </c>
      <c r="B952" s="13" t="s">
        <v>4339</v>
      </c>
      <c r="C952" s="14" t="n">
        <v>73400</v>
      </c>
    </row>
    <row r="953" customFormat="false" ht="29.85" hidden="false" customHeight="false" outlineLevel="0" collapsed="false">
      <c r="A953" s="7" t="n">
        <v>205300804</v>
      </c>
      <c r="B953" s="9" t="s">
        <v>3331</v>
      </c>
      <c r="C953" s="10" t="n">
        <v>25690</v>
      </c>
    </row>
    <row r="954" customFormat="false" ht="29.85" hidden="false" customHeight="false" outlineLevel="0" collapsed="false">
      <c r="A954" s="7" t="n">
        <v>205300804</v>
      </c>
      <c r="B954" s="9" t="s">
        <v>3332</v>
      </c>
      <c r="C954" s="10" t="n">
        <v>25690</v>
      </c>
    </row>
    <row r="955" customFormat="false" ht="29.85" hidden="false" customHeight="false" outlineLevel="0" collapsed="false">
      <c r="A955" s="7" t="n">
        <v>205300804</v>
      </c>
      <c r="B955" s="9" t="s">
        <v>3333</v>
      </c>
      <c r="C955" s="10" t="n">
        <v>25690</v>
      </c>
    </row>
    <row r="956" customFormat="false" ht="29.85" hidden="false" customHeight="false" outlineLevel="0" collapsed="false">
      <c r="A956" s="78" t="n">
        <v>205300809</v>
      </c>
      <c r="B956" s="13" t="s">
        <v>1726</v>
      </c>
      <c r="C956" s="14" t="n">
        <v>25690</v>
      </c>
    </row>
    <row r="957" customFormat="false" ht="15.65" hidden="false" customHeight="false" outlineLevel="0" collapsed="false">
      <c r="A957" s="78" t="n">
        <v>205300817</v>
      </c>
      <c r="B957" s="13" t="s">
        <v>4295</v>
      </c>
      <c r="C957" s="14" t="n">
        <v>22020</v>
      </c>
    </row>
    <row r="958" customFormat="false" ht="29.85" hidden="false" customHeight="false" outlineLevel="0" collapsed="false">
      <c r="A958" s="78" t="n">
        <v>205300827</v>
      </c>
      <c r="B958" s="13" t="s">
        <v>255</v>
      </c>
      <c r="C958" s="14" t="n">
        <v>14680</v>
      </c>
    </row>
    <row r="959" customFormat="false" ht="29.85" hidden="false" customHeight="false" outlineLevel="0" collapsed="false">
      <c r="A959" s="101" t="n">
        <v>205300832</v>
      </c>
      <c r="B959" s="13" t="s">
        <v>2384</v>
      </c>
      <c r="C959" s="14" t="n">
        <v>14680</v>
      </c>
    </row>
    <row r="960" customFormat="false" ht="29.85" hidden="false" customHeight="false" outlineLevel="0" collapsed="false">
      <c r="A960" s="78" t="n">
        <v>205300835</v>
      </c>
      <c r="B960" s="13" t="s">
        <v>2118</v>
      </c>
      <c r="C960" s="14" t="n">
        <v>38535</v>
      </c>
    </row>
    <row r="961" customFormat="false" ht="29.85" hidden="false" customHeight="false" outlineLevel="0" collapsed="false">
      <c r="A961" s="78" t="n">
        <v>205300841</v>
      </c>
      <c r="B961" s="13" t="s">
        <v>1112</v>
      </c>
      <c r="C961" s="14" t="n">
        <v>14680</v>
      </c>
    </row>
    <row r="962" customFormat="false" ht="29.85" hidden="false" customHeight="false" outlineLevel="0" collapsed="false">
      <c r="A962" s="78" t="n">
        <v>205300859</v>
      </c>
      <c r="B962" s="13" t="s">
        <v>2473</v>
      </c>
      <c r="C962" s="14" t="n">
        <v>13410</v>
      </c>
    </row>
    <row r="963" customFormat="false" ht="29.85" hidden="false" customHeight="false" outlineLevel="0" collapsed="false">
      <c r="A963" s="7" t="n">
        <v>205300886</v>
      </c>
      <c r="B963" s="9" t="s">
        <v>4183</v>
      </c>
      <c r="C963" s="10" t="n">
        <v>14680</v>
      </c>
    </row>
    <row r="964" customFormat="false" ht="29.85" hidden="false" customHeight="false" outlineLevel="0" collapsed="false">
      <c r="A964" s="7" t="n">
        <v>205300886</v>
      </c>
      <c r="B964" s="9" t="s">
        <v>4184</v>
      </c>
      <c r="C964" s="10" t="n">
        <v>14680</v>
      </c>
    </row>
    <row r="965" customFormat="false" ht="29.85" hidden="false" customHeight="false" outlineLevel="0" collapsed="false">
      <c r="A965" s="78" t="n">
        <v>205300904</v>
      </c>
      <c r="B965" s="13" t="s">
        <v>6267</v>
      </c>
      <c r="C965" s="14" t="n">
        <v>26974.5</v>
      </c>
    </row>
    <row r="966" customFormat="false" ht="29.85" hidden="false" customHeight="false" outlineLevel="0" collapsed="false">
      <c r="A966" s="7" t="n">
        <v>205300946</v>
      </c>
      <c r="B966" s="9" t="s">
        <v>4286</v>
      </c>
      <c r="C966" s="10" t="n">
        <v>14080.5</v>
      </c>
    </row>
    <row r="967" s="34" customFormat="true" ht="29.85" hidden="false" customHeight="false" outlineLevel="0" collapsed="false">
      <c r="A967" s="7" t="n">
        <v>205300946</v>
      </c>
      <c r="B967" s="9" t="s">
        <v>4287</v>
      </c>
      <c r="C967" s="10" t="n">
        <v>14080.5</v>
      </c>
      <c r="D967" s="0"/>
      <c r="E967" s="0"/>
      <c r="F967" s="0"/>
      <c r="G967" s="0"/>
      <c r="H967" s="0"/>
      <c r="I967" s="0"/>
      <c r="J967" s="0"/>
      <c r="K967" s="0"/>
      <c r="L967" s="0"/>
      <c r="M967" s="0"/>
      <c r="ALZ967" s="0"/>
      <c r="AMA967" s="0"/>
      <c r="AMB967" s="0"/>
      <c r="AMC967" s="0"/>
      <c r="AMD967" s="0"/>
      <c r="AME967" s="0"/>
      <c r="AMF967" s="0"/>
      <c r="AMG967" s="0"/>
      <c r="AMH967" s="0"/>
      <c r="AMI967" s="0"/>
      <c r="AMJ967" s="0"/>
    </row>
    <row r="968" s="12" customFormat="true" ht="29.85" hidden="false" customHeight="false" outlineLevel="0" collapsed="false">
      <c r="A968" s="7" t="n">
        <v>205300946</v>
      </c>
      <c r="B968" s="9" t="s">
        <v>4288</v>
      </c>
      <c r="C968" s="10" t="n">
        <v>14080.5</v>
      </c>
      <c r="AMB968" s="0"/>
      <c r="AMC968" s="0"/>
      <c r="AMD968" s="0"/>
      <c r="AME968" s="0"/>
      <c r="AMF968" s="0"/>
      <c r="AMG968" s="0"/>
      <c r="AMH968" s="0"/>
      <c r="AMI968" s="0"/>
      <c r="AMJ968" s="0"/>
    </row>
    <row r="969" customFormat="false" ht="29.85" hidden="false" customHeight="false" outlineLevel="0" collapsed="false">
      <c r="A969" s="7" t="n">
        <v>205300946</v>
      </c>
      <c r="B969" s="20" t="s">
        <v>4289</v>
      </c>
      <c r="C969" s="21" t="n">
        <v>17230.2</v>
      </c>
    </row>
    <row r="970" customFormat="false" ht="29.85" hidden="false" customHeight="false" outlineLevel="0" collapsed="false">
      <c r="A970" s="78" t="n">
        <v>205300956</v>
      </c>
      <c r="B970" s="13" t="s">
        <v>2412</v>
      </c>
      <c r="C970" s="14" t="n">
        <v>22020</v>
      </c>
    </row>
    <row r="971" customFormat="false" ht="29.85" hidden="false" customHeight="false" outlineLevel="0" collapsed="false">
      <c r="A971" s="102" t="n">
        <v>205300976</v>
      </c>
      <c r="B971" s="30" t="s">
        <v>4440</v>
      </c>
      <c r="C971" s="31" t="n">
        <v>18350</v>
      </c>
    </row>
    <row r="972" customFormat="false" ht="29.85" hidden="false" customHeight="false" outlineLevel="0" collapsed="false">
      <c r="A972" s="7" t="n">
        <v>205300986</v>
      </c>
      <c r="B972" s="9" t="s">
        <v>741</v>
      </c>
      <c r="C972" s="10" t="n">
        <v>18350</v>
      </c>
    </row>
    <row r="973" customFormat="false" ht="29.85" hidden="false" customHeight="false" outlineLevel="0" collapsed="false">
      <c r="A973" s="7" t="n">
        <v>205300986</v>
      </c>
      <c r="B973" s="9" t="s">
        <v>742</v>
      </c>
      <c r="C973" s="10" t="n">
        <v>18350</v>
      </c>
    </row>
    <row r="974" customFormat="false" ht="29.85" hidden="false" customHeight="false" outlineLevel="0" collapsed="false">
      <c r="A974" s="7" t="n">
        <v>205300986</v>
      </c>
      <c r="B974" s="9" t="s">
        <v>743</v>
      </c>
      <c r="C974" s="10" t="n">
        <v>18350</v>
      </c>
    </row>
    <row r="975" customFormat="false" ht="29.85" hidden="false" customHeight="false" outlineLevel="0" collapsed="false">
      <c r="A975" s="101" t="n">
        <v>205300987</v>
      </c>
      <c r="B975" s="13" t="s">
        <v>5513</v>
      </c>
      <c r="C975" s="14" t="n">
        <v>32820</v>
      </c>
    </row>
    <row r="976" customFormat="false" ht="29.85" hidden="false" customHeight="false" outlineLevel="0" collapsed="false">
      <c r="A976" s="78" t="n">
        <v>205301004</v>
      </c>
      <c r="B976" s="13" t="s">
        <v>2066</v>
      </c>
      <c r="C976" s="14" t="n">
        <v>18350</v>
      </c>
    </row>
    <row r="977" customFormat="false" ht="29.85" hidden="false" customHeight="false" outlineLevel="0" collapsed="false">
      <c r="A977" s="78" t="n">
        <v>205301054</v>
      </c>
      <c r="B977" s="13" t="s">
        <v>4566</v>
      </c>
      <c r="C977" s="14" t="n">
        <v>14680</v>
      </c>
    </row>
    <row r="978" customFormat="false" ht="29.85" hidden="false" customHeight="false" outlineLevel="0" collapsed="false">
      <c r="A978" s="78" t="n">
        <v>205301059</v>
      </c>
      <c r="B978" s="13" t="s">
        <v>1210</v>
      </c>
      <c r="C978" s="14" t="n">
        <v>32820</v>
      </c>
    </row>
    <row r="979" customFormat="false" ht="29.85" hidden="false" customHeight="false" outlineLevel="0" collapsed="false">
      <c r="A979" s="101" t="n">
        <v>205301073</v>
      </c>
      <c r="B979" s="13" t="s">
        <v>5040</v>
      </c>
      <c r="C979" s="14" t="n">
        <v>16410</v>
      </c>
    </row>
    <row r="980" customFormat="false" ht="29.85" hidden="false" customHeight="false" outlineLevel="0" collapsed="false">
      <c r="A980" s="78" t="n">
        <v>205301121</v>
      </c>
      <c r="B980" s="13" t="s">
        <v>2696</v>
      </c>
      <c r="C980" s="14" t="n">
        <v>22020</v>
      </c>
    </row>
    <row r="981" customFormat="false" ht="15.65" hidden="false" customHeight="false" outlineLevel="0" collapsed="false">
      <c r="A981" s="78" t="n">
        <v>205301154</v>
      </c>
      <c r="B981" s="13" t="s">
        <v>1483</v>
      </c>
      <c r="C981" s="14" t="n">
        <v>7340</v>
      </c>
    </row>
    <row r="982" customFormat="false" ht="19.55" hidden="false" customHeight="true" outlineLevel="0" collapsed="false">
      <c r="A982" s="78" t="n">
        <v>205301157</v>
      </c>
      <c r="B982" s="13" t="s">
        <v>5037</v>
      </c>
      <c r="C982" s="14" t="n">
        <v>11010</v>
      </c>
    </row>
    <row r="983" customFormat="false" ht="29.85" hidden="false" customHeight="false" outlineLevel="0" collapsed="false">
      <c r="A983" s="7" t="n">
        <v>205301201</v>
      </c>
      <c r="B983" s="9" t="s">
        <v>3701</v>
      </c>
      <c r="C983" s="10" t="n">
        <v>14680</v>
      </c>
    </row>
    <row r="984" customFormat="false" ht="29.85" hidden="false" customHeight="false" outlineLevel="0" collapsed="false">
      <c r="A984" s="7" t="n">
        <v>205301201</v>
      </c>
      <c r="B984" s="20" t="s">
        <v>3702</v>
      </c>
      <c r="C984" s="21" t="n">
        <v>14680</v>
      </c>
    </row>
    <row r="985" customFormat="false" ht="29.85" hidden="false" customHeight="false" outlineLevel="0" collapsed="false">
      <c r="A985" s="78" t="n">
        <v>205301203</v>
      </c>
      <c r="B985" s="13" t="s">
        <v>3785</v>
      </c>
      <c r="C985" s="14" t="n">
        <v>22020</v>
      </c>
    </row>
    <row r="986" customFormat="false" ht="29.85" hidden="false" customHeight="false" outlineLevel="0" collapsed="false">
      <c r="A986" s="78" t="n">
        <v>205301254</v>
      </c>
      <c r="B986" s="13" t="s">
        <v>2722</v>
      </c>
      <c r="C986" s="14" t="n">
        <v>30828</v>
      </c>
    </row>
    <row r="987" customFormat="false" ht="29.85" hidden="false" customHeight="false" outlineLevel="0" collapsed="false">
      <c r="A987" s="78" t="n">
        <v>205301265</v>
      </c>
      <c r="B987" s="13" t="s">
        <v>4770</v>
      </c>
      <c r="C987" s="14" t="n">
        <v>11010</v>
      </c>
    </row>
    <row r="988" customFormat="false" ht="29.85" hidden="false" customHeight="false" outlineLevel="0" collapsed="false">
      <c r="A988" s="78" t="n">
        <v>205301318</v>
      </c>
      <c r="B988" s="13" t="s">
        <v>408</v>
      </c>
      <c r="C988" s="14" t="n">
        <v>11010</v>
      </c>
    </row>
    <row r="989" customFormat="false" ht="29.85" hidden="false" customHeight="false" outlineLevel="0" collapsed="false">
      <c r="A989" s="78" t="n">
        <v>205301341</v>
      </c>
      <c r="B989" s="13" t="s">
        <v>6324</v>
      </c>
      <c r="C989" s="14" t="n">
        <v>44040</v>
      </c>
    </row>
    <row r="990" customFormat="false" ht="29.85" hidden="false" customHeight="false" outlineLevel="0" collapsed="false">
      <c r="A990" s="78" t="n">
        <v>205301406</v>
      </c>
      <c r="B990" s="13" t="s">
        <v>5700</v>
      </c>
      <c r="C990" s="14" t="n">
        <v>11010</v>
      </c>
    </row>
    <row r="991" customFormat="false" ht="29.85" hidden="false" customHeight="false" outlineLevel="0" collapsed="false">
      <c r="A991" s="78" t="n">
        <v>205301431</v>
      </c>
      <c r="B991" s="13" t="s">
        <v>4255</v>
      </c>
      <c r="C991" s="14" t="n">
        <v>11560.5</v>
      </c>
    </row>
    <row r="992" customFormat="false" ht="29.85" hidden="false" customHeight="false" outlineLevel="0" collapsed="false">
      <c r="A992" s="78" t="n">
        <v>205301433</v>
      </c>
      <c r="B992" s="13" t="s">
        <v>5744</v>
      </c>
      <c r="C992" s="14" t="n">
        <v>23121</v>
      </c>
    </row>
    <row r="993" s="12" customFormat="true" ht="29.85" hidden="false" customHeight="false" outlineLevel="0" collapsed="false">
      <c r="A993" s="78" t="n">
        <v>205301434</v>
      </c>
      <c r="B993" s="13" t="s">
        <v>1449</v>
      </c>
      <c r="C993" s="14" t="n">
        <v>25690</v>
      </c>
      <c r="AMB993" s="0"/>
      <c r="AMC993" s="0"/>
      <c r="AMD993" s="0"/>
      <c r="AME993" s="0"/>
      <c r="AMF993" s="0"/>
      <c r="AMG993" s="0"/>
      <c r="AMH993" s="0"/>
      <c r="AMI993" s="0"/>
      <c r="AMJ993" s="0"/>
    </row>
    <row r="994" s="12" customFormat="true" ht="15.65" hidden="false" customHeight="false" outlineLevel="0" collapsed="false">
      <c r="A994" s="78" t="n">
        <v>205301437</v>
      </c>
      <c r="B994" s="13" t="s">
        <v>1243</v>
      </c>
      <c r="C994" s="14" t="n">
        <v>14680</v>
      </c>
      <c r="AMB994" s="0"/>
      <c r="AMC994" s="0"/>
      <c r="AMD994" s="0"/>
      <c r="AME994" s="0"/>
      <c r="AMF994" s="0"/>
      <c r="AMG994" s="0"/>
      <c r="AMH994" s="0"/>
      <c r="AMI994" s="0"/>
      <c r="AMJ994" s="0"/>
    </row>
    <row r="995" customFormat="false" ht="29.85" hidden="false" customHeight="false" outlineLevel="0" collapsed="false">
      <c r="A995" s="78" t="n">
        <v>205301475</v>
      </c>
      <c r="B995" s="13" t="s">
        <v>5879</v>
      </c>
      <c r="C995" s="14" t="n">
        <v>19267.5</v>
      </c>
    </row>
    <row r="996" customFormat="false" ht="29.85" hidden="false" customHeight="false" outlineLevel="0" collapsed="false">
      <c r="A996" s="78" t="n">
        <v>205301476</v>
      </c>
      <c r="B996" s="13" t="s">
        <v>653</v>
      </c>
      <c r="C996" s="14" t="n">
        <v>25690</v>
      </c>
    </row>
    <row r="997" customFormat="false" ht="29.85" hidden="false" customHeight="false" outlineLevel="0" collapsed="false">
      <c r="A997" s="78" t="n">
        <v>205301486</v>
      </c>
      <c r="B997" s="13" t="s">
        <v>5158</v>
      </c>
      <c r="C997" s="14" t="n">
        <v>33030</v>
      </c>
    </row>
    <row r="998" customFormat="false" ht="15.65" hidden="false" customHeight="false" outlineLevel="0" collapsed="false">
      <c r="A998" s="78" t="n">
        <v>205301487</v>
      </c>
      <c r="B998" s="13" t="s">
        <v>425</v>
      </c>
      <c r="C998" s="14" t="n">
        <v>11010</v>
      </c>
    </row>
    <row r="999" customFormat="false" ht="15.65" hidden="false" customHeight="false" outlineLevel="0" collapsed="false">
      <c r="A999" s="78" t="n">
        <v>205301510</v>
      </c>
      <c r="B999" s="13" t="s">
        <v>2185</v>
      </c>
      <c r="C999" s="14" t="n">
        <v>11560.5</v>
      </c>
    </row>
    <row r="1000" customFormat="false" ht="29.85" hidden="false" customHeight="false" outlineLevel="0" collapsed="false">
      <c r="A1000" s="78" t="n">
        <v>205301512</v>
      </c>
      <c r="B1000" s="13" t="s">
        <v>3403</v>
      </c>
      <c r="C1000" s="14" t="n">
        <v>11010</v>
      </c>
    </row>
    <row r="1001" customFormat="false" ht="29.85" hidden="false" customHeight="false" outlineLevel="0" collapsed="false">
      <c r="A1001" s="78" t="n">
        <v>205301543</v>
      </c>
      <c r="B1001" s="13" t="s">
        <v>2360</v>
      </c>
      <c r="C1001" s="14" t="n">
        <v>36700</v>
      </c>
    </row>
    <row r="1002" customFormat="false" ht="29.85" hidden="false" customHeight="false" outlineLevel="0" collapsed="false">
      <c r="A1002" s="78" t="n">
        <v>205301552</v>
      </c>
      <c r="B1002" s="13" t="s">
        <v>5338</v>
      </c>
      <c r="C1002" s="14" t="n">
        <v>11010</v>
      </c>
    </row>
    <row r="1003" s="12" customFormat="true" ht="29.85" hidden="false" customHeight="false" outlineLevel="0" collapsed="false">
      <c r="A1003" s="78" t="n">
        <v>205301557</v>
      </c>
      <c r="B1003" s="13" t="s">
        <v>814</v>
      </c>
      <c r="C1003" s="14" t="n">
        <v>11010</v>
      </c>
      <c r="AMB1003" s="0"/>
      <c r="AMC1003" s="0"/>
      <c r="AMD1003" s="0"/>
      <c r="AME1003" s="0"/>
      <c r="AMF1003" s="0"/>
      <c r="AMG1003" s="0"/>
      <c r="AMH1003" s="0"/>
      <c r="AMI1003" s="0"/>
      <c r="AMJ1003" s="0"/>
    </row>
    <row r="1004" s="12" customFormat="true" ht="29.85" hidden="false" customHeight="false" outlineLevel="0" collapsed="false">
      <c r="A1004" s="78" t="n">
        <v>205301563</v>
      </c>
      <c r="B1004" s="13" t="s">
        <v>6081</v>
      </c>
      <c r="C1004" s="14" t="n">
        <v>7707</v>
      </c>
      <c r="AMB1004" s="0"/>
      <c r="AMC1004" s="0"/>
      <c r="AMD1004" s="0"/>
      <c r="AME1004" s="0"/>
      <c r="AMF1004" s="0"/>
      <c r="AMG1004" s="0"/>
      <c r="AMH1004" s="0"/>
      <c r="AMI1004" s="0"/>
      <c r="AMJ1004" s="0"/>
    </row>
    <row r="1005" customFormat="false" ht="29.85" hidden="false" customHeight="false" outlineLevel="0" collapsed="false">
      <c r="A1005" s="78" t="n">
        <v>205301567</v>
      </c>
      <c r="B1005" s="13" t="s">
        <v>5882</v>
      </c>
      <c r="C1005" s="14" t="n">
        <v>34681.5</v>
      </c>
    </row>
    <row r="1006" customFormat="false" ht="29.85" hidden="false" customHeight="false" outlineLevel="0" collapsed="false">
      <c r="A1006" s="78" t="n">
        <v>205301571</v>
      </c>
      <c r="B1006" s="13" t="s">
        <v>6676</v>
      </c>
      <c r="C1006" s="14" t="n">
        <v>15414</v>
      </c>
    </row>
    <row r="1007" customFormat="false" ht="29.85" hidden="false" customHeight="false" outlineLevel="0" collapsed="false">
      <c r="A1007" s="78" t="n">
        <v>205301615</v>
      </c>
      <c r="B1007" s="13" t="s">
        <v>4569</v>
      </c>
      <c r="C1007" s="14" t="n">
        <v>11010</v>
      </c>
    </row>
    <row r="1008" customFormat="false" ht="29.85" hidden="false" customHeight="false" outlineLevel="0" collapsed="false">
      <c r="A1008" s="78" t="n">
        <v>205301618</v>
      </c>
      <c r="B1008" s="13" t="s">
        <v>1634</v>
      </c>
      <c r="C1008" s="14" t="n">
        <v>7707</v>
      </c>
    </row>
    <row r="1009" customFormat="false" ht="29.85" hidden="false" customHeight="false" outlineLevel="0" collapsed="false">
      <c r="A1009" s="78" t="n">
        <v>205301620</v>
      </c>
      <c r="B1009" s="13" t="s">
        <v>240</v>
      </c>
      <c r="C1009" s="14" t="n">
        <v>11010</v>
      </c>
    </row>
    <row r="1010" customFormat="false" ht="29.85" hidden="false" customHeight="false" outlineLevel="0" collapsed="false">
      <c r="A1010" s="78" t="n">
        <v>205301639</v>
      </c>
      <c r="B1010" s="13" t="s">
        <v>2714</v>
      </c>
      <c r="C1010" s="14" t="n">
        <v>7340</v>
      </c>
    </row>
    <row r="1011" customFormat="false" ht="29.85" hidden="false" customHeight="false" outlineLevel="0" collapsed="false">
      <c r="A1011" s="7" t="n">
        <v>205301662</v>
      </c>
      <c r="B1011" s="9" t="s">
        <v>4745</v>
      </c>
      <c r="C1011" s="10" t="n">
        <v>25690</v>
      </c>
    </row>
    <row r="1012" customFormat="false" ht="29.85" hidden="false" customHeight="false" outlineLevel="0" collapsed="false">
      <c r="A1012" s="7" t="n">
        <v>205301662</v>
      </c>
      <c r="B1012" s="9" t="s">
        <v>4746</v>
      </c>
      <c r="C1012" s="10" t="n">
        <v>25690</v>
      </c>
    </row>
    <row r="1013" customFormat="false" ht="29.85" hidden="false" customHeight="false" outlineLevel="0" collapsed="false">
      <c r="A1013" s="78" t="n">
        <v>205301667</v>
      </c>
      <c r="B1013" s="13" t="s">
        <v>5452</v>
      </c>
      <c r="C1013" s="14" t="n">
        <v>11010</v>
      </c>
    </row>
    <row r="1014" customFormat="false" ht="29.85" hidden="false" customHeight="false" outlineLevel="0" collapsed="false">
      <c r="A1014" s="101" t="n">
        <v>205301674</v>
      </c>
      <c r="B1014" s="13" t="s">
        <v>6815</v>
      </c>
      <c r="C1014" s="14" t="n">
        <v>19267.5</v>
      </c>
    </row>
    <row r="1015" customFormat="false" ht="29.85" hidden="false" customHeight="false" outlineLevel="0" collapsed="false">
      <c r="A1015" s="78" t="n">
        <v>205301706</v>
      </c>
      <c r="B1015" s="13" t="s">
        <v>5831</v>
      </c>
      <c r="C1015" s="14" t="n">
        <v>7707</v>
      </c>
    </row>
    <row r="1016" customFormat="false" ht="29.85" hidden="false" customHeight="false" outlineLevel="0" collapsed="false">
      <c r="A1016" s="78" t="n">
        <v>205301734</v>
      </c>
      <c r="B1016" s="13" t="s">
        <v>2038</v>
      </c>
      <c r="C1016" s="14" t="n">
        <v>19267.5</v>
      </c>
    </row>
    <row r="1017" customFormat="false" ht="29.85" hidden="false" customHeight="false" outlineLevel="0" collapsed="false">
      <c r="A1017" s="7" t="n">
        <v>205301746</v>
      </c>
      <c r="B1017" s="9" t="s">
        <v>1377</v>
      </c>
      <c r="C1017" s="10" t="n">
        <v>15414</v>
      </c>
    </row>
    <row r="1018" customFormat="false" ht="29.85" hidden="false" customHeight="false" outlineLevel="0" collapsed="false">
      <c r="A1018" s="7" t="n">
        <v>205301746</v>
      </c>
      <c r="B1018" s="20" t="s">
        <v>1378</v>
      </c>
      <c r="C1018" s="21" t="n">
        <v>15414</v>
      </c>
    </row>
    <row r="1019" customFormat="false" ht="22.35" hidden="false" customHeight="true" outlineLevel="0" collapsed="false">
      <c r="A1019" s="101" t="n">
        <v>205301747</v>
      </c>
      <c r="B1019" s="13" t="s">
        <v>6542</v>
      </c>
      <c r="C1019" s="14" t="n">
        <v>11560.5</v>
      </c>
    </row>
    <row r="1020" customFormat="false" ht="29.85" hidden="false" customHeight="false" outlineLevel="0" collapsed="false">
      <c r="A1020" s="78" t="n">
        <v>205301750</v>
      </c>
      <c r="B1020" s="13" t="s">
        <v>1898</v>
      </c>
      <c r="C1020" s="14" t="n">
        <v>34681.5</v>
      </c>
    </row>
    <row r="1021" customFormat="false" ht="29.85" hidden="false" customHeight="false" outlineLevel="0" collapsed="false">
      <c r="A1021" s="102" t="n">
        <v>205301763</v>
      </c>
      <c r="B1021" s="30" t="s">
        <v>4657</v>
      </c>
      <c r="C1021" s="31" t="n">
        <v>38535</v>
      </c>
    </row>
    <row r="1022" customFormat="false" ht="29.85" hidden="false" customHeight="false" outlineLevel="0" collapsed="false">
      <c r="A1022" s="78" t="n">
        <v>205301767</v>
      </c>
      <c r="B1022" s="13" t="s">
        <v>1033</v>
      </c>
      <c r="C1022" s="14" t="n">
        <v>11560.5</v>
      </c>
    </row>
    <row r="1023" customFormat="false" ht="29.85" hidden="false" customHeight="false" outlineLevel="0" collapsed="false">
      <c r="A1023" s="78" t="n">
        <v>205301775</v>
      </c>
      <c r="B1023" s="13" t="s">
        <v>1643</v>
      </c>
      <c r="C1023" s="14" t="n">
        <v>7707</v>
      </c>
    </row>
    <row r="1024" customFormat="false" ht="29.85" hidden="false" customHeight="false" outlineLevel="0" collapsed="false">
      <c r="A1024" s="78" t="n">
        <v>205301781</v>
      </c>
      <c r="B1024" s="13" t="s">
        <v>5400</v>
      </c>
      <c r="C1024" s="14" t="n">
        <v>7707</v>
      </c>
    </row>
    <row r="1025" customFormat="false" ht="29.85" hidden="false" customHeight="false" outlineLevel="0" collapsed="false">
      <c r="A1025" s="78" t="n">
        <v>205301790</v>
      </c>
      <c r="B1025" s="13" t="s">
        <v>6072</v>
      </c>
      <c r="C1025" s="14" t="n">
        <v>11560.5</v>
      </c>
    </row>
    <row r="1026" s="76" customFormat="true" ht="29.85" hidden="false" customHeight="false" outlineLevel="0" collapsed="false">
      <c r="A1026" s="78" t="n">
        <v>205301800</v>
      </c>
      <c r="B1026" s="13" t="s">
        <v>5626</v>
      </c>
      <c r="C1026" s="14" t="n">
        <v>26974.5</v>
      </c>
      <c r="D1026" s="76" t="s">
        <v>2798</v>
      </c>
      <c r="AMB1026" s="0"/>
      <c r="AMC1026" s="0"/>
      <c r="AMD1026" s="0"/>
      <c r="AME1026" s="0"/>
      <c r="AMF1026" s="0"/>
      <c r="AMG1026" s="0"/>
      <c r="AMH1026" s="0"/>
      <c r="AMI1026" s="0"/>
      <c r="AMJ1026" s="0"/>
    </row>
    <row r="1027" customFormat="false" ht="29.85" hidden="false" customHeight="false" outlineLevel="0" collapsed="false">
      <c r="A1027" s="101" t="n">
        <v>205301814</v>
      </c>
      <c r="B1027" s="13" t="s">
        <v>5028</v>
      </c>
      <c r="C1027" s="14" t="n">
        <v>7707</v>
      </c>
    </row>
    <row r="1028" customFormat="false" ht="29.85" hidden="false" customHeight="false" outlineLevel="0" collapsed="false">
      <c r="A1028" s="78" t="n">
        <v>205301822</v>
      </c>
      <c r="B1028" s="13" t="s">
        <v>5188</v>
      </c>
      <c r="C1028" s="14" t="n">
        <v>15414</v>
      </c>
    </row>
    <row r="1029" customFormat="false" ht="29.85" hidden="false" customHeight="false" outlineLevel="0" collapsed="false">
      <c r="A1029" s="78" t="n">
        <v>205301830</v>
      </c>
      <c r="B1029" s="13" t="s">
        <v>4398</v>
      </c>
      <c r="C1029" s="14" t="n">
        <v>7707</v>
      </c>
    </row>
    <row r="1030" customFormat="false" ht="29.85" hidden="false" customHeight="false" outlineLevel="0" collapsed="false">
      <c r="A1030" s="78" t="n">
        <v>205301853</v>
      </c>
      <c r="B1030" s="13" t="s">
        <v>3396</v>
      </c>
      <c r="C1030" s="14" t="n">
        <v>34681.5</v>
      </c>
    </row>
    <row r="1031" customFormat="false" ht="15.65" hidden="false" customHeight="false" outlineLevel="0" collapsed="false">
      <c r="A1031" s="78" t="n">
        <v>205301858</v>
      </c>
      <c r="B1031" s="13" t="s">
        <v>6064</v>
      </c>
      <c r="C1031" s="14" t="n">
        <v>11560.5</v>
      </c>
    </row>
    <row r="1032" customFormat="false" ht="29.85" hidden="false" customHeight="false" outlineLevel="0" collapsed="false">
      <c r="A1032" s="78" t="n">
        <v>205301887</v>
      </c>
      <c r="B1032" s="13" t="s">
        <v>6437</v>
      </c>
      <c r="C1032" s="14" t="n">
        <v>7707</v>
      </c>
    </row>
    <row r="1033" customFormat="false" ht="29.85" hidden="false" customHeight="false" outlineLevel="0" collapsed="false">
      <c r="A1033" s="101" t="n">
        <v>205301907</v>
      </c>
      <c r="B1033" s="13" t="s">
        <v>1489</v>
      </c>
      <c r="C1033" s="14" t="n">
        <v>15414</v>
      </c>
    </row>
    <row r="1034" customFormat="false" ht="29.85" hidden="false" customHeight="false" outlineLevel="0" collapsed="false">
      <c r="A1034" s="101" t="n">
        <v>205301944</v>
      </c>
      <c r="B1034" s="13" t="s">
        <v>1355</v>
      </c>
      <c r="C1034" s="14" t="n">
        <v>18774</v>
      </c>
    </row>
    <row r="1035" s="34" customFormat="true" ht="29.85" hidden="false" customHeight="false" outlineLevel="0" collapsed="false">
      <c r="A1035" s="78" t="n">
        <v>205301968</v>
      </c>
      <c r="B1035" s="13" t="s">
        <v>3649</v>
      </c>
      <c r="C1035" s="14" t="n">
        <v>7707</v>
      </c>
      <c r="D1035" s="0"/>
      <c r="E1035" s="0"/>
      <c r="F1035" s="0"/>
      <c r="G1035" s="0"/>
      <c r="H1035" s="0"/>
      <c r="I1035" s="0"/>
      <c r="J1035" s="0"/>
      <c r="K1035" s="0"/>
      <c r="L1035" s="0"/>
      <c r="M1035" s="0"/>
      <c r="ALZ1035" s="0"/>
      <c r="AMA1035" s="0"/>
      <c r="AMB1035" s="0"/>
      <c r="AMC1035" s="0"/>
      <c r="AMD1035" s="0"/>
      <c r="AME1035" s="0"/>
      <c r="AMF1035" s="0"/>
      <c r="AMG1035" s="0"/>
      <c r="AMH1035" s="0"/>
      <c r="AMI1035" s="0"/>
      <c r="AMJ1035" s="0"/>
    </row>
    <row r="1036" s="12" customFormat="true" ht="29.85" hidden="false" customHeight="false" outlineLevel="0" collapsed="false">
      <c r="A1036" s="78" t="n">
        <v>205301985</v>
      </c>
      <c r="B1036" s="13" t="s">
        <v>4107</v>
      </c>
      <c r="C1036" s="14" t="n">
        <v>15414</v>
      </c>
      <c r="AMB1036" s="0"/>
      <c r="AMC1036" s="0"/>
      <c r="AMD1036" s="0"/>
      <c r="AME1036" s="0"/>
      <c r="AMF1036" s="0"/>
      <c r="AMG1036" s="0"/>
      <c r="AMH1036" s="0"/>
      <c r="AMI1036" s="0"/>
      <c r="AMJ1036" s="0"/>
    </row>
    <row r="1037" customFormat="false" ht="15.65" hidden="false" customHeight="false" outlineLevel="0" collapsed="false">
      <c r="A1037" s="101" t="n">
        <v>205301992</v>
      </c>
      <c r="B1037" s="13" t="s">
        <v>4041</v>
      </c>
      <c r="C1037" s="14" t="n">
        <v>7707</v>
      </c>
    </row>
    <row r="1038" customFormat="false" ht="15.65" hidden="false" customHeight="false" outlineLevel="0" collapsed="false">
      <c r="A1038" s="78" t="n">
        <v>205301997</v>
      </c>
      <c r="B1038" s="13" t="s">
        <v>2304</v>
      </c>
      <c r="C1038" s="14" t="n">
        <v>18774</v>
      </c>
    </row>
    <row r="1039" customFormat="false" ht="29.85" hidden="false" customHeight="false" outlineLevel="0" collapsed="false">
      <c r="A1039" s="78" t="n">
        <v>205302034</v>
      </c>
      <c r="B1039" s="13" t="s">
        <v>3782</v>
      </c>
      <c r="C1039" s="14" t="n">
        <v>46935</v>
      </c>
    </row>
    <row r="1040" customFormat="false" ht="29.85" hidden="false" customHeight="false" outlineLevel="0" collapsed="false">
      <c r="A1040" s="78" t="n">
        <v>205302040</v>
      </c>
      <c r="B1040" s="13" t="s">
        <v>3538</v>
      </c>
      <c r="C1040" s="14" t="n">
        <v>7707</v>
      </c>
    </row>
    <row r="1041" s="12" customFormat="true" ht="29.85" hidden="false" customHeight="false" outlineLevel="0" collapsed="false">
      <c r="A1041" s="7" t="n">
        <v>205302062</v>
      </c>
      <c r="B1041" s="9" t="s">
        <v>6221</v>
      </c>
      <c r="C1041" s="10" t="n">
        <v>15414</v>
      </c>
      <c r="AMB1041" s="0"/>
      <c r="AMC1041" s="0"/>
      <c r="AMD1041" s="0"/>
      <c r="AME1041" s="0"/>
      <c r="AMF1041" s="0"/>
      <c r="AMG1041" s="0"/>
      <c r="AMH1041" s="0"/>
      <c r="AMI1041" s="0"/>
      <c r="AMJ1041" s="0"/>
    </row>
    <row r="1042" s="12" customFormat="true" ht="29.85" hidden="false" customHeight="false" outlineLevel="0" collapsed="false">
      <c r="A1042" s="7" t="n">
        <v>205302062</v>
      </c>
      <c r="B1042" s="9" t="s">
        <v>6222</v>
      </c>
      <c r="C1042" s="10" t="n">
        <v>15414</v>
      </c>
      <c r="AMB1042" s="0"/>
      <c r="AMC1042" s="0"/>
      <c r="AMD1042" s="0"/>
      <c r="AME1042" s="0"/>
      <c r="AMF1042" s="0"/>
      <c r="AMG1042" s="0"/>
      <c r="AMH1042" s="0"/>
      <c r="AMI1042" s="0"/>
      <c r="AMJ1042" s="0"/>
    </row>
    <row r="1043" customFormat="false" ht="29.85" hidden="false" customHeight="false" outlineLevel="0" collapsed="false">
      <c r="A1043" s="78" t="n">
        <v>205302095</v>
      </c>
      <c r="B1043" s="13" t="s">
        <v>1094</v>
      </c>
      <c r="C1043" s="14" t="n">
        <v>11560.5</v>
      </c>
    </row>
    <row r="1044" customFormat="false" ht="29.85" hidden="false" customHeight="false" outlineLevel="0" collapsed="false">
      <c r="A1044" s="78" t="n">
        <v>205302140</v>
      </c>
      <c r="B1044" s="13" t="s">
        <v>1225</v>
      </c>
      <c r="C1044" s="14" t="n">
        <v>11560.5</v>
      </c>
    </row>
    <row r="1045" customFormat="false" ht="29.85" hidden="false" customHeight="false" outlineLevel="0" collapsed="false">
      <c r="A1045" s="78" t="n">
        <v>205302143</v>
      </c>
      <c r="B1045" s="13" t="s">
        <v>6096</v>
      </c>
      <c r="C1045" s="14" t="n">
        <v>23121</v>
      </c>
    </row>
    <row r="1046" customFormat="false" ht="29.85" hidden="false" customHeight="false" outlineLevel="0" collapsed="false">
      <c r="A1046" s="78" t="n">
        <v>205302179</v>
      </c>
      <c r="B1046" s="13" t="s">
        <v>1744</v>
      </c>
      <c r="C1046" s="14" t="n">
        <v>7707</v>
      </c>
    </row>
    <row r="1047" customFormat="false" ht="29.85" hidden="false" customHeight="false" outlineLevel="0" collapsed="false">
      <c r="A1047" s="78" t="n">
        <v>205302180</v>
      </c>
      <c r="B1047" s="13" t="s">
        <v>4313</v>
      </c>
      <c r="C1047" s="14" t="n">
        <v>23121</v>
      </c>
    </row>
    <row r="1048" customFormat="false" ht="29.85" hidden="false" customHeight="false" outlineLevel="0" collapsed="false">
      <c r="A1048" s="101" t="n">
        <v>205302244</v>
      </c>
      <c r="B1048" s="13" t="s">
        <v>6793</v>
      </c>
      <c r="C1048" s="14" t="n">
        <v>19267.5</v>
      </c>
    </row>
    <row r="1049" customFormat="false" ht="29.85" hidden="false" customHeight="false" outlineLevel="0" collapsed="false">
      <c r="A1049" s="78" t="n">
        <v>205302277</v>
      </c>
      <c r="B1049" s="13" t="s">
        <v>1628</v>
      </c>
      <c r="C1049" s="14" t="n">
        <v>15414</v>
      </c>
    </row>
    <row r="1050" customFormat="false" ht="15.65" hidden="false" customHeight="false" outlineLevel="0" collapsed="false">
      <c r="A1050" s="7" t="n">
        <v>205302304</v>
      </c>
      <c r="B1050" s="9" t="s">
        <v>2987</v>
      </c>
      <c r="C1050" s="10" t="n">
        <v>23121</v>
      </c>
    </row>
    <row r="1051" customFormat="false" ht="15.65" hidden="false" customHeight="false" outlineLevel="0" collapsed="false">
      <c r="A1051" s="7" t="n">
        <v>205302304</v>
      </c>
      <c r="B1051" s="9" t="s">
        <v>2988</v>
      </c>
      <c r="C1051" s="10" t="n">
        <v>23121</v>
      </c>
    </row>
    <row r="1052" customFormat="false" ht="29.85" hidden="false" customHeight="false" outlineLevel="0" collapsed="false">
      <c r="A1052" s="78" t="n">
        <v>205302307</v>
      </c>
      <c r="B1052" s="13" t="s">
        <v>5350</v>
      </c>
      <c r="C1052" s="14" t="n">
        <v>30828</v>
      </c>
    </row>
    <row r="1053" customFormat="false" ht="29.85" hidden="false" customHeight="false" outlineLevel="0" collapsed="false">
      <c r="A1053" s="78" t="n">
        <v>205302336</v>
      </c>
      <c r="B1053" s="13" t="s">
        <v>5924</v>
      </c>
      <c r="C1053" s="14" t="n">
        <v>19267.5</v>
      </c>
    </row>
    <row r="1054" customFormat="false" ht="29.85" hidden="false" customHeight="false" outlineLevel="0" collapsed="false">
      <c r="A1054" s="78" t="n">
        <v>205302356</v>
      </c>
      <c r="B1054" s="13" t="s">
        <v>1886</v>
      </c>
      <c r="C1054" s="14" t="n">
        <v>19267.5</v>
      </c>
    </row>
    <row r="1055" customFormat="false" ht="29.85" hidden="false" customHeight="false" outlineLevel="0" collapsed="false">
      <c r="A1055" s="78" t="n">
        <v>205302384</v>
      </c>
      <c r="B1055" s="13" t="s">
        <v>2561</v>
      </c>
      <c r="C1055" s="14" t="n">
        <v>23121</v>
      </c>
    </row>
    <row r="1056" customFormat="false" ht="29.85" hidden="false" customHeight="false" outlineLevel="0" collapsed="false">
      <c r="A1056" s="78" t="n">
        <v>205302399</v>
      </c>
      <c r="B1056" s="13" t="s">
        <v>3755</v>
      </c>
      <c r="C1056" s="14" t="n">
        <v>34681.5</v>
      </c>
    </row>
    <row r="1057" customFormat="false" ht="29.85" hidden="false" customHeight="false" outlineLevel="0" collapsed="false">
      <c r="A1057" s="78" t="n">
        <v>205302423</v>
      </c>
      <c r="B1057" s="13" t="s">
        <v>933</v>
      </c>
      <c r="C1057" s="14" t="n">
        <v>11560.5</v>
      </c>
    </row>
    <row r="1058" customFormat="false" ht="15.65" hidden="false" customHeight="false" outlineLevel="0" collapsed="false">
      <c r="A1058" s="78" t="n">
        <v>205302427</v>
      </c>
      <c r="B1058" s="13" t="s">
        <v>676</v>
      </c>
      <c r="C1058" s="14" t="n">
        <v>28717</v>
      </c>
    </row>
    <row r="1059" customFormat="false" ht="29.85" hidden="false" customHeight="false" outlineLevel="0" collapsed="false">
      <c r="A1059" s="7" t="n">
        <v>205302431</v>
      </c>
      <c r="B1059" s="9" t="s">
        <v>5861</v>
      </c>
      <c r="C1059" s="10" t="n">
        <v>15414</v>
      </c>
    </row>
    <row r="1060" customFormat="false" ht="29.85" hidden="false" customHeight="false" outlineLevel="0" collapsed="false">
      <c r="A1060" s="7" t="n">
        <v>205302431</v>
      </c>
      <c r="B1060" s="9" t="s">
        <v>5862</v>
      </c>
      <c r="C1060" s="10" t="n">
        <v>15414</v>
      </c>
    </row>
    <row r="1061" customFormat="false" ht="29.85" hidden="false" customHeight="false" outlineLevel="0" collapsed="false">
      <c r="A1061" s="78" t="n">
        <v>205302438</v>
      </c>
      <c r="B1061" s="13" t="s">
        <v>1673</v>
      </c>
      <c r="C1061" s="14" t="n">
        <v>11560.5</v>
      </c>
    </row>
    <row r="1062" customFormat="false" ht="29.85" hidden="false" customHeight="false" outlineLevel="0" collapsed="false">
      <c r="A1062" s="78" t="n">
        <v>205302444</v>
      </c>
      <c r="B1062" s="13" t="s">
        <v>6120</v>
      </c>
      <c r="C1062" s="14" t="n">
        <v>23121</v>
      </c>
    </row>
    <row r="1063" customFormat="false" ht="29.85" hidden="false" customHeight="false" outlineLevel="0" collapsed="false">
      <c r="A1063" s="7" t="n">
        <v>205302495</v>
      </c>
      <c r="B1063" s="9" t="s">
        <v>6030</v>
      </c>
      <c r="C1063" s="10" t="n">
        <v>11560.5</v>
      </c>
    </row>
    <row r="1064" s="12" customFormat="true" ht="29.85" hidden="false" customHeight="false" outlineLevel="0" collapsed="false">
      <c r="A1064" s="7" t="n">
        <v>205302495</v>
      </c>
      <c r="B1064" s="20" t="s">
        <v>6031</v>
      </c>
      <c r="C1064" s="21" t="n">
        <v>11560.5</v>
      </c>
      <c r="AMB1064" s="0"/>
      <c r="AMC1064" s="0"/>
      <c r="AMD1064" s="0"/>
      <c r="AME1064" s="0"/>
      <c r="AMF1064" s="0"/>
      <c r="AMG1064" s="0"/>
      <c r="AMH1064" s="0"/>
      <c r="AMI1064" s="0"/>
      <c r="AMJ1064" s="0"/>
    </row>
    <row r="1065" customFormat="false" ht="29.85" hidden="false" customHeight="false" outlineLevel="0" collapsed="false">
      <c r="A1065" s="78" t="n">
        <v>205302505</v>
      </c>
      <c r="B1065" s="13" t="s">
        <v>3043</v>
      </c>
      <c r="C1065" s="14" t="n">
        <v>34681.5</v>
      </c>
    </row>
    <row r="1066" customFormat="false" ht="29.85" hidden="false" customHeight="false" outlineLevel="0" collapsed="false">
      <c r="A1066" s="78" t="n">
        <v>205302507</v>
      </c>
      <c r="B1066" s="13" t="s">
        <v>2115</v>
      </c>
      <c r="C1066" s="14" t="n">
        <v>11560.5</v>
      </c>
    </row>
    <row r="1067" customFormat="false" ht="29.85" hidden="false" customHeight="false" outlineLevel="0" collapsed="false">
      <c r="A1067" s="7" t="n">
        <v>205302520</v>
      </c>
      <c r="B1067" s="9" t="s">
        <v>5214</v>
      </c>
      <c r="C1067" s="10" t="n">
        <v>34681.5</v>
      </c>
    </row>
    <row r="1068" customFormat="false" ht="29.85" hidden="false" customHeight="false" outlineLevel="0" collapsed="false">
      <c r="A1068" s="7" t="n">
        <v>205302520</v>
      </c>
      <c r="B1068" s="9" t="s">
        <v>5215</v>
      </c>
      <c r="C1068" s="10" t="n">
        <v>34681.5</v>
      </c>
    </row>
    <row r="1069" customFormat="false" ht="29.85" hidden="false" customHeight="false" outlineLevel="0" collapsed="false">
      <c r="A1069" s="78" t="n">
        <v>205302530</v>
      </c>
      <c r="B1069" s="13" t="s">
        <v>5927</v>
      </c>
      <c r="C1069" s="14" t="n">
        <v>19267.5</v>
      </c>
    </row>
    <row r="1070" customFormat="false" ht="29.85" hidden="false" customHeight="false" outlineLevel="0" collapsed="false">
      <c r="A1070" s="78" t="n">
        <v>205302616</v>
      </c>
      <c r="B1070" s="13" t="s">
        <v>1994</v>
      </c>
      <c r="C1070" s="14" t="n">
        <v>19267.5</v>
      </c>
    </row>
    <row r="1071" customFormat="false" ht="29.85" hidden="false" customHeight="false" outlineLevel="0" collapsed="false">
      <c r="A1071" s="78" t="n">
        <v>205302631</v>
      </c>
      <c r="B1071" s="13" t="s">
        <v>1640</v>
      </c>
      <c r="C1071" s="14" t="n">
        <v>7707</v>
      </c>
    </row>
    <row r="1072" customFormat="false" ht="29.85" hidden="false" customHeight="false" outlineLevel="0" collapsed="false">
      <c r="A1072" s="78" t="n">
        <v>205302676</v>
      </c>
      <c r="B1072" s="13" t="s">
        <v>6099</v>
      </c>
      <c r="C1072" s="14" t="n">
        <v>3853.5</v>
      </c>
    </row>
    <row r="1073" customFormat="false" ht="29.85" hidden="false" customHeight="false" outlineLevel="0" collapsed="false">
      <c r="A1073" s="78" t="n">
        <v>205302718</v>
      </c>
      <c r="B1073" s="13" t="s">
        <v>536</v>
      </c>
      <c r="C1073" s="14" t="n">
        <v>23121</v>
      </c>
    </row>
    <row r="1074" customFormat="false" ht="29.85" hidden="false" customHeight="false" outlineLevel="0" collapsed="false">
      <c r="A1074" s="78" t="n">
        <v>205302728</v>
      </c>
      <c r="B1074" s="13" t="s">
        <v>2923</v>
      </c>
      <c r="C1074" s="14" t="n">
        <v>23121</v>
      </c>
    </row>
    <row r="1075" s="12" customFormat="true" ht="29.85" hidden="false" customHeight="false" outlineLevel="0" collapsed="false">
      <c r="A1075" s="78" t="n">
        <v>205302736</v>
      </c>
      <c r="B1075" s="13" t="s">
        <v>4654</v>
      </c>
      <c r="C1075" s="14" t="n">
        <v>26974.5</v>
      </c>
      <c r="AMB1075" s="0"/>
      <c r="AMC1075" s="0"/>
      <c r="AMD1075" s="0"/>
      <c r="AME1075" s="0"/>
      <c r="AMF1075" s="0"/>
      <c r="AMG1075" s="0"/>
      <c r="AMH1075" s="0"/>
      <c r="AMI1075" s="0"/>
      <c r="AMJ1075" s="0"/>
    </row>
    <row r="1076" s="12" customFormat="true" ht="29.85" hidden="false" customHeight="false" outlineLevel="0" collapsed="false">
      <c r="A1076" s="78" t="n">
        <v>205302753</v>
      </c>
      <c r="B1076" s="13" t="s">
        <v>3848</v>
      </c>
      <c r="C1076" s="14" t="n">
        <v>7707</v>
      </c>
      <c r="AMB1076" s="0"/>
      <c r="AMC1076" s="0"/>
      <c r="AMD1076" s="0"/>
      <c r="AME1076" s="0"/>
      <c r="AMF1076" s="0"/>
      <c r="AMG1076" s="0"/>
      <c r="AMH1076" s="0"/>
      <c r="AMI1076" s="0"/>
      <c r="AMJ1076" s="0"/>
    </row>
    <row r="1077" customFormat="false" ht="29.85" hidden="false" customHeight="false" outlineLevel="0" collapsed="false">
      <c r="A1077" s="78" t="n">
        <v>205302768</v>
      </c>
      <c r="B1077" s="13" t="s">
        <v>4680</v>
      </c>
      <c r="C1077" s="14" t="n">
        <v>26974.5</v>
      </c>
    </row>
    <row r="1078" customFormat="false" ht="29.85" hidden="false" customHeight="false" outlineLevel="0" collapsed="false">
      <c r="A1078" s="78" t="n">
        <v>205302770</v>
      </c>
      <c r="B1078" s="13" t="s">
        <v>6511</v>
      </c>
      <c r="C1078" s="14" t="n">
        <v>26974.5</v>
      </c>
    </row>
    <row r="1079" s="34" customFormat="true" ht="29.85" hidden="false" customHeight="false" outlineLevel="0" collapsed="false">
      <c r="A1079" s="78" t="n">
        <v>205302786</v>
      </c>
      <c r="B1079" s="13" t="s">
        <v>6637</v>
      </c>
      <c r="C1079" s="14" t="n">
        <v>26974.5</v>
      </c>
      <c r="D1079" s="0"/>
      <c r="E1079" s="0"/>
      <c r="F1079" s="0"/>
      <c r="G1079" s="0"/>
      <c r="H1079" s="0"/>
      <c r="I1079" s="0"/>
      <c r="J1079" s="0"/>
      <c r="K1079" s="0"/>
      <c r="L1079" s="0"/>
      <c r="M1079" s="0"/>
      <c r="ALZ1079" s="0"/>
      <c r="AMA1079" s="0"/>
      <c r="AMB1079" s="0"/>
      <c r="AMC1079" s="0"/>
      <c r="AMD1079" s="0"/>
      <c r="AME1079" s="0"/>
      <c r="AMF1079" s="0"/>
      <c r="AMG1079" s="0"/>
      <c r="AMH1079" s="0"/>
      <c r="AMI1079" s="0"/>
      <c r="AMJ1079" s="0"/>
    </row>
    <row r="1080" s="12" customFormat="true" ht="29.85" hidden="false" customHeight="false" outlineLevel="0" collapsed="false">
      <c r="A1080" s="78" t="n">
        <v>205302821</v>
      </c>
      <c r="B1080" s="13" t="s">
        <v>48</v>
      </c>
      <c r="C1080" s="14" t="n">
        <v>7707</v>
      </c>
      <c r="AMB1080" s="0"/>
      <c r="AMC1080" s="0"/>
      <c r="AMD1080" s="0"/>
      <c r="AME1080" s="0"/>
      <c r="AMF1080" s="0"/>
      <c r="AMG1080" s="0"/>
      <c r="AMH1080" s="0"/>
      <c r="AMI1080" s="0"/>
      <c r="AMJ1080" s="0"/>
    </row>
    <row r="1081" s="12" customFormat="true" ht="29.85" hidden="false" customHeight="false" outlineLevel="0" collapsed="false">
      <c r="A1081" s="78" t="n">
        <v>205302825</v>
      </c>
      <c r="B1081" s="13" t="s">
        <v>6203</v>
      </c>
      <c r="C1081" s="14" t="n">
        <v>7707</v>
      </c>
      <c r="AMB1081" s="0"/>
      <c r="AMC1081" s="0"/>
      <c r="AMD1081" s="0"/>
      <c r="AME1081" s="0"/>
      <c r="AMF1081" s="0"/>
      <c r="AMG1081" s="0"/>
      <c r="AMH1081" s="0"/>
      <c r="AMI1081" s="0"/>
      <c r="AMJ1081" s="0"/>
    </row>
    <row r="1082" customFormat="false" ht="29.85" hidden="false" customHeight="false" outlineLevel="0" collapsed="false">
      <c r="A1082" s="7" t="n">
        <v>205302845</v>
      </c>
      <c r="B1082" s="9" t="s">
        <v>4689</v>
      </c>
      <c r="C1082" s="10" t="n">
        <v>19267.5</v>
      </c>
    </row>
    <row r="1083" customFormat="false" ht="29.85" hidden="false" customHeight="false" outlineLevel="0" collapsed="false">
      <c r="A1083" s="7" t="n">
        <v>205302845</v>
      </c>
      <c r="B1083" s="9" t="s">
        <v>4690</v>
      </c>
      <c r="C1083" s="10" t="n">
        <v>3853.5</v>
      </c>
    </row>
    <row r="1084" customFormat="false" ht="29.85" hidden="false" customHeight="false" outlineLevel="0" collapsed="false">
      <c r="A1084" s="78" t="n">
        <v>205302851</v>
      </c>
      <c r="B1084" s="13" t="s">
        <v>1717</v>
      </c>
      <c r="C1084" s="14" t="n">
        <v>30828</v>
      </c>
    </row>
    <row r="1085" customFormat="false" ht="29.85" hidden="false" customHeight="false" outlineLevel="0" collapsed="false">
      <c r="A1085" s="78" t="n">
        <v>205302852</v>
      </c>
      <c r="B1085" s="13" t="s">
        <v>868</v>
      </c>
      <c r="C1085" s="14" t="n">
        <v>23121</v>
      </c>
    </row>
    <row r="1086" customFormat="false" ht="29.85" hidden="false" customHeight="false" outlineLevel="0" collapsed="false">
      <c r="A1086" s="78" t="n">
        <v>205302877</v>
      </c>
      <c r="B1086" s="13" t="s">
        <v>1504</v>
      </c>
      <c r="C1086" s="14" t="n">
        <v>7707</v>
      </c>
    </row>
    <row r="1087" customFormat="false" ht="29.85" hidden="false" customHeight="false" outlineLevel="0" collapsed="false">
      <c r="A1087" s="78" t="n">
        <v>205302892</v>
      </c>
      <c r="B1087" s="13" t="s">
        <v>1231</v>
      </c>
      <c r="C1087" s="14" t="n">
        <v>26974.5</v>
      </c>
    </row>
    <row r="1088" customFormat="false" ht="29.85" hidden="false" customHeight="false" outlineLevel="0" collapsed="false">
      <c r="A1088" s="78" t="n">
        <v>205302905</v>
      </c>
      <c r="B1088" s="13" t="s">
        <v>614</v>
      </c>
      <c r="C1088" s="14" t="n">
        <v>53949</v>
      </c>
    </row>
    <row r="1089" customFormat="false" ht="29.85" hidden="false" customHeight="false" outlineLevel="0" collapsed="false">
      <c r="A1089" s="78" t="n">
        <v>205302912</v>
      </c>
      <c r="B1089" s="13" t="s">
        <v>5910</v>
      </c>
      <c r="C1089" s="14" t="n">
        <v>26974.5</v>
      </c>
    </row>
    <row r="1090" customFormat="false" ht="29.85" hidden="false" customHeight="false" outlineLevel="0" collapsed="false">
      <c r="A1090" s="78" t="n">
        <v>205302929</v>
      </c>
      <c r="B1090" s="13" t="s">
        <v>2637</v>
      </c>
      <c r="C1090" s="14" t="n">
        <v>26974.5</v>
      </c>
    </row>
    <row r="1091" customFormat="false" ht="29.85" hidden="false" customHeight="false" outlineLevel="0" collapsed="false">
      <c r="A1091" s="78" t="n">
        <v>205302941</v>
      </c>
      <c r="B1091" s="13" t="s">
        <v>3255</v>
      </c>
      <c r="C1091" s="14" t="n">
        <v>15414</v>
      </c>
    </row>
    <row r="1092" customFormat="false" ht="29.85" hidden="false" customHeight="false" outlineLevel="0" collapsed="false">
      <c r="A1092" s="78" t="n">
        <v>205302976</v>
      </c>
      <c r="B1092" s="13" t="s">
        <v>116</v>
      </c>
      <c r="C1092" s="14" t="n">
        <v>34681.5</v>
      </c>
    </row>
    <row r="1093" customFormat="false" ht="29.85" hidden="false" customHeight="false" outlineLevel="0" collapsed="false">
      <c r="A1093" s="78" t="n">
        <v>205303009</v>
      </c>
      <c r="B1093" s="13" t="s">
        <v>4505</v>
      </c>
      <c r="C1093" s="14" t="n">
        <v>7707</v>
      </c>
    </row>
    <row r="1094" customFormat="false" ht="29.85" hidden="false" customHeight="false" outlineLevel="0" collapsed="false">
      <c r="A1094" s="7" t="n">
        <v>205303018</v>
      </c>
      <c r="B1094" s="9" t="s">
        <v>30</v>
      </c>
      <c r="C1094" s="10" t="n">
        <v>11560.5</v>
      </c>
    </row>
    <row r="1095" s="12" customFormat="true" ht="29.85" hidden="false" customHeight="false" outlineLevel="0" collapsed="false">
      <c r="A1095" s="7" t="n">
        <v>205303018</v>
      </c>
      <c r="B1095" s="9" t="s">
        <v>31</v>
      </c>
      <c r="C1095" s="10" t="n">
        <v>11560.5</v>
      </c>
      <c r="AMB1095" s="0"/>
      <c r="AMC1095" s="0"/>
      <c r="AMD1095" s="0"/>
      <c r="AME1095" s="0"/>
      <c r="AMF1095" s="0"/>
      <c r="AMG1095" s="0"/>
      <c r="AMH1095" s="0"/>
      <c r="AMI1095" s="0"/>
      <c r="AMJ1095" s="0"/>
    </row>
    <row r="1096" customFormat="false" ht="29.85" hidden="false" customHeight="false" outlineLevel="0" collapsed="false">
      <c r="A1096" s="106" t="n">
        <v>205303019</v>
      </c>
      <c r="B1096" s="20" t="s">
        <v>6851</v>
      </c>
      <c r="C1096" s="21" t="n">
        <v>22973.6</v>
      </c>
    </row>
    <row r="1097" customFormat="false" ht="29.85" hidden="false" customHeight="false" outlineLevel="0" collapsed="false">
      <c r="A1097" s="106" t="n">
        <v>205303019</v>
      </c>
      <c r="B1097" s="20" t="s">
        <v>6852</v>
      </c>
      <c r="C1097" s="21" t="n">
        <v>18774</v>
      </c>
    </row>
    <row r="1098" customFormat="false" ht="29.85" hidden="false" customHeight="false" outlineLevel="0" collapsed="false">
      <c r="A1098" s="78" t="n">
        <v>205303038</v>
      </c>
      <c r="B1098" s="13" t="s">
        <v>1118</v>
      </c>
      <c r="C1098" s="14" t="n">
        <v>34681.5</v>
      </c>
    </row>
    <row r="1099" customFormat="false" ht="29.85" hidden="false" customHeight="false" outlineLevel="0" collapsed="false">
      <c r="A1099" s="78" t="n">
        <v>205303059</v>
      </c>
      <c r="B1099" s="13" t="s">
        <v>2725</v>
      </c>
      <c r="C1099" s="14" t="n">
        <v>26974.5</v>
      </c>
    </row>
    <row r="1100" customFormat="false" ht="30.75" hidden="false" customHeight="true" outlineLevel="0" collapsed="false">
      <c r="A1100" s="101" t="n">
        <v>205303065</v>
      </c>
      <c r="B1100" s="13" t="s">
        <v>4615</v>
      </c>
      <c r="C1100" s="14" t="n">
        <v>26974.5</v>
      </c>
    </row>
    <row r="1101" customFormat="false" ht="29.85" hidden="false" customHeight="false" outlineLevel="0" collapsed="false">
      <c r="A1101" s="78" t="n">
        <v>205303070</v>
      </c>
      <c r="B1101" s="13" t="s">
        <v>799</v>
      </c>
      <c r="C1101" s="14" t="n">
        <v>26974.5</v>
      </c>
    </row>
    <row r="1102" s="12" customFormat="true" ht="29.85" hidden="false" customHeight="false" outlineLevel="0" collapsed="false">
      <c r="A1102" s="78" t="n">
        <v>205303094</v>
      </c>
      <c r="B1102" s="13" t="s">
        <v>2366</v>
      </c>
      <c r="C1102" s="14" t="n">
        <v>38535</v>
      </c>
      <c r="AMB1102" s="0"/>
      <c r="AMC1102" s="0"/>
      <c r="AMD1102" s="0"/>
      <c r="AME1102" s="0"/>
      <c r="AMF1102" s="0"/>
      <c r="AMG1102" s="0"/>
      <c r="AMH1102" s="0"/>
      <c r="AMI1102" s="0"/>
      <c r="AMJ1102" s="0"/>
    </row>
    <row r="1103" s="12" customFormat="true" ht="29.85" hidden="false" customHeight="false" outlineLevel="0" collapsed="false">
      <c r="A1103" s="78" t="n">
        <v>205303104</v>
      </c>
      <c r="B1103" s="13" t="s">
        <v>2825</v>
      </c>
      <c r="C1103" s="14" t="n">
        <v>26974.5</v>
      </c>
      <c r="AMB1103" s="0"/>
      <c r="AMC1103" s="0"/>
      <c r="AMD1103" s="0"/>
      <c r="AME1103" s="0"/>
      <c r="AMF1103" s="0"/>
      <c r="AMG1103" s="0"/>
      <c r="AMH1103" s="0"/>
      <c r="AMI1103" s="0"/>
      <c r="AMJ1103" s="0"/>
    </row>
    <row r="1104" customFormat="false" ht="29.85" hidden="false" customHeight="false" outlineLevel="0" collapsed="false">
      <c r="A1104" s="7" t="n">
        <v>205303110</v>
      </c>
      <c r="B1104" s="9" t="s">
        <v>2006</v>
      </c>
      <c r="C1104" s="10" t="n">
        <v>42388.5</v>
      </c>
    </row>
    <row r="1105" customFormat="false" ht="29.85" hidden="false" customHeight="false" outlineLevel="0" collapsed="false">
      <c r="A1105" s="7" t="n">
        <v>205303110</v>
      </c>
      <c r="B1105" s="9" t="s">
        <v>2007</v>
      </c>
      <c r="C1105" s="10" t="n">
        <v>42388.5</v>
      </c>
    </row>
    <row r="1106" s="12" customFormat="true" ht="15.65" hidden="false" customHeight="false" outlineLevel="0" collapsed="false">
      <c r="A1106" s="78" t="n">
        <v>205303142</v>
      </c>
      <c r="B1106" s="13" t="s">
        <v>2167</v>
      </c>
      <c r="C1106" s="14" t="n">
        <v>26974.5</v>
      </c>
      <c r="AMB1106" s="0"/>
      <c r="AMC1106" s="0"/>
      <c r="AMD1106" s="0"/>
      <c r="AME1106" s="0"/>
      <c r="AMF1106" s="0"/>
      <c r="AMG1106" s="0"/>
      <c r="AMH1106" s="0"/>
      <c r="AMI1106" s="0"/>
      <c r="AMJ1106" s="0"/>
    </row>
    <row r="1107" customFormat="false" ht="29.85" hidden="false" customHeight="false" outlineLevel="0" collapsed="false">
      <c r="A1107" s="101" t="n">
        <v>205303143</v>
      </c>
      <c r="B1107" s="13" t="s">
        <v>6864</v>
      </c>
      <c r="C1107" s="14" t="n">
        <v>46242</v>
      </c>
    </row>
    <row r="1108" customFormat="false" ht="29.85" hidden="false" customHeight="false" outlineLevel="0" collapsed="false">
      <c r="A1108" s="78" t="n">
        <v>205303147</v>
      </c>
      <c r="B1108" s="13" t="s">
        <v>1764</v>
      </c>
      <c r="C1108" s="14" t="n">
        <v>11560.5</v>
      </c>
    </row>
    <row r="1109" customFormat="false" ht="29.85" hidden="false" customHeight="false" outlineLevel="0" collapsed="false">
      <c r="A1109" s="78" t="n">
        <v>205303155</v>
      </c>
      <c r="B1109" s="13" t="s">
        <v>246</v>
      </c>
      <c r="C1109" s="14" t="n">
        <v>23121</v>
      </c>
    </row>
    <row r="1110" customFormat="false" ht="29.85" hidden="false" customHeight="false" outlineLevel="0" collapsed="false">
      <c r="A1110" s="78" t="n">
        <v>205303160</v>
      </c>
      <c r="B1110" s="13" t="s">
        <v>2489</v>
      </c>
      <c r="C1110" s="14" t="n">
        <v>11560.5</v>
      </c>
    </row>
    <row r="1111" customFormat="false" ht="29.85" hidden="false" customHeight="false" outlineLevel="0" collapsed="false">
      <c r="A1111" s="78" t="n">
        <v>205303173</v>
      </c>
      <c r="B1111" s="13" t="s">
        <v>1176</v>
      </c>
      <c r="C1111" s="14" t="n">
        <v>26974.5</v>
      </c>
    </row>
    <row r="1112" customFormat="false" ht="29.85" hidden="false" customHeight="false" outlineLevel="0" collapsed="false">
      <c r="A1112" s="78" t="n">
        <v>205303182</v>
      </c>
      <c r="B1112" s="13" t="s">
        <v>2170</v>
      </c>
      <c r="C1112" s="14" t="n">
        <v>26974.5</v>
      </c>
    </row>
    <row r="1113" customFormat="false" ht="15.65" hidden="false" customHeight="false" outlineLevel="0" collapsed="false">
      <c r="A1113" s="78" t="n">
        <v>205303184</v>
      </c>
      <c r="B1113" s="13" t="s">
        <v>1534</v>
      </c>
      <c r="C1113" s="14" t="n">
        <v>26974.5</v>
      </c>
    </row>
    <row r="1114" customFormat="false" ht="29.85" hidden="false" customHeight="false" outlineLevel="0" collapsed="false">
      <c r="A1114" s="7" t="n">
        <v>205303189</v>
      </c>
      <c r="B1114" s="9" t="s">
        <v>431</v>
      </c>
      <c r="C1114" s="10" t="n">
        <v>23121</v>
      </c>
    </row>
    <row r="1115" customFormat="false" ht="29.85" hidden="false" customHeight="false" outlineLevel="0" collapsed="false">
      <c r="A1115" s="7" t="n">
        <v>205303189</v>
      </c>
      <c r="B1115" s="9" t="s">
        <v>432</v>
      </c>
      <c r="C1115" s="10" t="n">
        <v>23121</v>
      </c>
    </row>
    <row r="1116" customFormat="false" ht="15.65" hidden="false" customHeight="false" outlineLevel="0" collapsed="false">
      <c r="A1116" s="78" t="n">
        <v>205303200</v>
      </c>
      <c r="B1116" s="13" t="s">
        <v>1617</v>
      </c>
      <c r="C1116" s="14" t="n">
        <v>11560.5</v>
      </c>
    </row>
    <row r="1117" customFormat="false" ht="15.65" hidden="false" customHeight="false" outlineLevel="0" collapsed="false">
      <c r="A1117" s="78" t="n">
        <v>205303203</v>
      </c>
      <c r="B1117" s="13" t="s">
        <v>5507</v>
      </c>
      <c r="C1117" s="14" t="n">
        <v>46242</v>
      </c>
    </row>
    <row r="1118" customFormat="false" ht="29.85" hidden="false" customHeight="false" outlineLevel="0" collapsed="false">
      <c r="A1118" s="78" t="n">
        <v>205303210</v>
      </c>
      <c r="B1118" s="13" t="s">
        <v>3809</v>
      </c>
      <c r="C1118" s="14" t="n">
        <v>23121</v>
      </c>
    </row>
    <row r="1119" customFormat="false" ht="29.85" hidden="false" customHeight="false" outlineLevel="0" collapsed="false">
      <c r="A1119" s="78" t="n">
        <v>205303233</v>
      </c>
      <c r="B1119" s="13" t="s">
        <v>650</v>
      </c>
      <c r="C1119" s="14" t="n">
        <v>15414</v>
      </c>
    </row>
    <row r="1120" customFormat="false" ht="29.85" hidden="false" customHeight="false" outlineLevel="0" collapsed="false">
      <c r="A1120" s="78" t="n">
        <v>205303242</v>
      </c>
      <c r="B1120" s="13" t="s">
        <v>5946</v>
      </c>
      <c r="C1120" s="14" t="n">
        <v>11560.5</v>
      </c>
    </row>
    <row r="1121" customFormat="false" ht="29.85" hidden="false" customHeight="false" outlineLevel="0" collapsed="false">
      <c r="A1121" s="7" t="n">
        <v>205303255</v>
      </c>
      <c r="B1121" s="9" t="s">
        <v>3169</v>
      </c>
      <c r="C1121" s="10" t="n">
        <v>32854.5</v>
      </c>
    </row>
    <row r="1122" customFormat="false" ht="29.85" hidden="false" customHeight="false" outlineLevel="0" collapsed="false">
      <c r="A1122" s="7" t="n">
        <v>205303255</v>
      </c>
      <c r="B1122" s="9" t="s">
        <v>3170</v>
      </c>
      <c r="C1122" s="10" t="n">
        <v>32854.5</v>
      </c>
    </row>
    <row r="1123" customFormat="false" ht="29.85" hidden="false" customHeight="false" outlineLevel="0" collapsed="false">
      <c r="A1123" s="78" t="n">
        <v>205303273</v>
      </c>
      <c r="B1123" s="13" t="s">
        <v>4940</v>
      </c>
      <c r="C1123" s="14" t="n">
        <v>38535</v>
      </c>
    </row>
    <row r="1124" customFormat="false" ht="29.85" hidden="false" customHeight="false" outlineLevel="0" collapsed="false">
      <c r="A1124" s="101" t="n">
        <v>205303283</v>
      </c>
      <c r="B1124" s="13" t="s">
        <v>6827</v>
      </c>
      <c r="C1124" s="14" t="n">
        <v>11560.5</v>
      </c>
    </row>
    <row r="1125" customFormat="false" ht="29.85" hidden="false" customHeight="false" outlineLevel="0" collapsed="false">
      <c r="A1125" s="78" t="n">
        <v>205303295</v>
      </c>
      <c r="B1125" s="13" t="s">
        <v>2176</v>
      </c>
      <c r="C1125" s="14" t="n">
        <v>23121</v>
      </c>
    </row>
    <row r="1126" customFormat="false" ht="29.85" hidden="false" customHeight="false" outlineLevel="0" collapsed="false">
      <c r="A1126" s="101" t="n">
        <v>205303308</v>
      </c>
      <c r="B1126" s="13" t="s">
        <v>2448</v>
      </c>
      <c r="C1126" s="14" t="n">
        <v>26974.5</v>
      </c>
    </row>
    <row r="1127" customFormat="false" ht="29.85" hidden="false" customHeight="false" outlineLevel="0" collapsed="false">
      <c r="A1127" s="78" t="n">
        <v>205303312</v>
      </c>
      <c r="B1127" s="13" t="s">
        <v>5479</v>
      </c>
      <c r="C1127" s="14" t="n">
        <v>15414</v>
      </c>
    </row>
    <row r="1128" customFormat="false" ht="29.85" hidden="false" customHeight="false" outlineLevel="0" collapsed="false">
      <c r="A1128" s="7" t="n">
        <v>205303315</v>
      </c>
      <c r="B1128" s="9" t="s">
        <v>4849</v>
      </c>
      <c r="C1128" s="10" t="n">
        <v>28717</v>
      </c>
    </row>
    <row r="1129" customFormat="false" ht="29.85" hidden="false" customHeight="false" outlineLevel="0" collapsed="false">
      <c r="A1129" s="7" t="n">
        <v>205303315</v>
      </c>
      <c r="B1129" s="9" t="s">
        <v>4850</v>
      </c>
      <c r="C1129" s="10" t="n">
        <v>19267.5</v>
      </c>
    </row>
    <row r="1130" customFormat="false" ht="29.85" hidden="false" customHeight="false" outlineLevel="0" collapsed="false">
      <c r="A1130" s="7" t="n">
        <v>205303315</v>
      </c>
      <c r="B1130" s="9" t="s">
        <v>4851</v>
      </c>
      <c r="C1130" s="10" t="n">
        <v>19267.5</v>
      </c>
    </row>
    <row r="1131" customFormat="false" ht="29.85" hidden="false" customHeight="false" outlineLevel="0" collapsed="false">
      <c r="A1131" s="78" t="n">
        <v>205303324</v>
      </c>
      <c r="B1131" s="13" t="s">
        <v>623</v>
      </c>
      <c r="C1131" s="14" t="n">
        <v>23121</v>
      </c>
    </row>
    <row r="1132" s="12" customFormat="true" ht="29.85" hidden="false" customHeight="false" outlineLevel="0" collapsed="false">
      <c r="A1132" s="78" t="n">
        <v>205303340</v>
      </c>
      <c r="B1132" s="13" t="s">
        <v>5523</v>
      </c>
      <c r="C1132" s="14" t="n">
        <v>23121</v>
      </c>
      <c r="AMB1132" s="0"/>
      <c r="AMC1132" s="0"/>
      <c r="AMD1132" s="0"/>
      <c r="AME1132" s="0"/>
      <c r="AMF1132" s="0"/>
      <c r="AMG1132" s="0"/>
      <c r="AMH1132" s="0"/>
      <c r="AMI1132" s="0"/>
      <c r="AMJ1132" s="0"/>
    </row>
    <row r="1133" s="12" customFormat="true" ht="29.85" hidden="false" customHeight="false" outlineLevel="0" collapsed="false">
      <c r="A1133" s="78" t="n">
        <v>205303352</v>
      </c>
      <c r="B1133" s="13" t="s">
        <v>5145</v>
      </c>
      <c r="C1133" s="14" t="n">
        <v>34681.5</v>
      </c>
      <c r="AMB1133" s="0"/>
      <c r="AMC1133" s="0"/>
      <c r="AMD1133" s="0"/>
      <c r="AME1133" s="0"/>
      <c r="AMF1133" s="0"/>
      <c r="AMG1133" s="0"/>
      <c r="AMH1133" s="0"/>
      <c r="AMI1133" s="0"/>
      <c r="AMJ1133" s="0"/>
    </row>
    <row r="1134" customFormat="false" ht="15.65" hidden="false" customHeight="false" outlineLevel="0" collapsed="false">
      <c r="A1134" s="78" t="n">
        <v>205303354</v>
      </c>
      <c r="B1134" s="13" t="s">
        <v>4459</v>
      </c>
      <c r="C1134" s="14" t="n">
        <v>26974.5</v>
      </c>
    </row>
    <row r="1135" customFormat="false" ht="29.85" hidden="false" customHeight="false" outlineLevel="0" collapsed="false">
      <c r="A1135" s="78" t="n">
        <v>205303370</v>
      </c>
      <c r="B1135" s="13" t="s">
        <v>5419</v>
      </c>
      <c r="C1135" s="14" t="n">
        <v>19267.5</v>
      </c>
    </row>
    <row r="1136" customFormat="false" ht="29.85" hidden="false" customHeight="false" outlineLevel="0" collapsed="false">
      <c r="A1136" s="78" t="n">
        <v>205303374</v>
      </c>
      <c r="B1136" s="13" t="s">
        <v>2764</v>
      </c>
      <c r="C1136" s="14" t="n">
        <v>15414</v>
      </c>
    </row>
    <row r="1137" customFormat="false" ht="29.85" hidden="false" customHeight="false" outlineLevel="0" collapsed="false">
      <c r="A1137" s="78" t="n">
        <v>205303378</v>
      </c>
      <c r="B1137" s="13" t="s">
        <v>4180</v>
      </c>
      <c r="C1137" s="14" t="n">
        <v>15414</v>
      </c>
    </row>
    <row r="1138" customFormat="false" ht="29.85" hidden="false" customHeight="false" outlineLevel="0" collapsed="false">
      <c r="A1138" s="101" t="n">
        <v>205303386</v>
      </c>
      <c r="B1138" s="13" t="s">
        <v>5819</v>
      </c>
      <c r="C1138" s="14" t="n">
        <v>11560.5</v>
      </c>
    </row>
    <row r="1139" customFormat="false" ht="29.85" hidden="false" customHeight="false" outlineLevel="0" collapsed="false">
      <c r="A1139" s="78" t="n">
        <v>205303397</v>
      </c>
      <c r="B1139" s="13" t="s">
        <v>2256</v>
      </c>
      <c r="C1139" s="14" t="n">
        <v>11560.5</v>
      </c>
    </row>
    <row r="1140" s="12" customFormat="true" ht="29.85" hidden="false" customHeight="false" outlineLevel="0" collapsed="false">
      <c r="A1140" s="78" t="n">
        <v>205303453</v>
      </c>
      <c r="B1140" s="13" t="s">
        <v>3839</v>
      </c>
      <c r="C1140" s="14" t="n">
        <v>30828</v>
      </c>
      <c r="AMB1140" s="0"/>
      <c r="AMC1140" s="0"/>
      <c r="AMD1140" s="0"/>
      <c r="AME1140" s="0"/>
      <c r="AMF1140" s="0"/>
      <c r="AMG1140" s="0"/>
      <c r="AMH1140" s="0"/>
      <c r="AMI1140" s="0"/>
      <c r="AMJ1140" s="0"/>
    </row>
    <row r="1141" customFormat="false" ht="29.85" hidden="false" customHeight="false" outlineLevel="0" collapsed="false">
      <c r="A1141" s="101" t="n">
        <v>205303460</v>
      </c>
      <c r="B1141" s="13" t="s">
        <v>6453</v>
      </c>
      <c r="C1141" s="14" t="n">
        <v>11560.5</v>
      </c>
    </row>
    <row r="1142" customFormat="false" ht="29.85" hidden="false" customHeight="false" outlineLevel="0" collapsed="false">
      <c r="A1142" s="78" t="n">
        <v>205303537</v>
      </c>
      <c r="B1142" s="13" t="s">
        <v>2467</v>
      </c>
      <c r="C1142" s="14" t="n">
        <v>7707</v>
      </c>
    </row>
    <row r="1143" customFormat="false" ht="15.65" hidden="false" customHeight="false" outlineLevel="0" collapsed="false">
      <c r="A1143" s="78" t="n">
        <v>205303551</v>
      </c>
      <c r="B1143" s="13" t="s">
        <v>1619</v>
      </c>
      <c r="C1143" s="14" t="n">
        <v>3853.5</v>
      </c>
    </row>
    <row r="1144" s="12" customFormat="true" ht="29.85" hidden="false" customHeight="false" outlineLevel="0" collapsed="false">
      <c r="A1144" s="78" t="n">
        <v>205303556</v>
      </c>
      <c r="B1144" s="13" t="s">
        <v>1401</v>
      </c>
      <c r="C1144" s="14" t="n">
        <v>7707</v>
      </c>
      <c r="AMB1144" s="0"/>
      <c r="AMC1144" s="0"/>
      <c r="AMD1144" s="0"/>
      <c r="AME1144" s="0"/>
      <c r="AMF1144" s="0"/>
      <c r="AMG1144" s="0"/>
      <c r="AMH1144" s="0"/>
      <c r="AMI1144" s="0"/>
      <c r="AMJ1144" s="0"/>
    </row>
    <row r="1145" s="12" customFormat="true" ht="29.85" hidden="false" customHeight="false" outlineLevel="0" collapsed="false">
      <c r="A1145" s="78" t="n">
        <v>205303567</v>
      </c>
      <c r="B1145" s="13" t="s">
        <v>3803</v>
      </c>
      <c r="C1145" s="14" t="n">
        <v>15414</v>
      </c>
      <c r="AMB1145" s="0"/>
      <c r="AMC1145" s="0"/>
      <c r="AMD1145" s="0"/>
      <c r="AME1145" s="0"/>
      <c r="AMF1145" s="0"/>
      <c r="AMG1145" s="0"/>
      <c r="AMH1145" s="0"/>
      <c r="AMI1145" s="0"/>
      <c r="AMJ1145" s="0"/>
    </row>
    <row r="1146" customFormat="false" ht="29.85" hidden="false" customHeight="false" outlineLevel="0" collapsed="false">
      <c r="A1146" s="7" t="n">
        <v>205303591</v>
      </c>
      <c r="B1146" s="9" t="s">
        <v>3616</v>
      </c>
      <c r="C1146" s="10" t="n">
        <v>11560.5</v>
      </c>
    </row>
    <row r="1147" customFormat="false" ht="29.85" hidden="false" customHeight="false" outlineLevel="0" collapsed="false">
      <c r="A1147" s="7" t="n">
        <v>205303591</v>
      </c>
      <c r="B1147" s="9" t="s">
        <v>3617</v>
      </c>
      <c r="C1147" s="10" t="n">
        <v>11560.5</v>
      </c>
    </row>
    <row r="1148" customFormat="false" ht="29.85" hidden="false" customHeight="false" outlineLevel="0" collapsed="false">
      <c r="A1148" s="78" t="n">
        <v>205303637</v>
      </c>
      <c r="B1148" s="13" t="s">
        <v>1145</v>
      </c>
      <c r="C1148" s="14" t="n">
        <v>30828</v>
      </c>
    </row>
    <row r="1149" customFormat="false" ht="29.85" hidden="false" customHeight="false" outlineLevel="0" collapsed="false">
      <c r="A1149" s="78" t="n">
        <v>205303695</v>
      </c>
      <c r="B1149" s="13" t="s">
        <v>1024</v>
      </c>
      <c r="C1149" s="14" t="n">
        <v>23121</v>
      </c>
    </row>
    <row r="1150" customFormat="false" ht="29.85" hidden="false" customHeight="false" outlineLevel="0" collapsed="false">
      <c r="A1150" s="78" t="n">
        <v>205303699</v>
      </c>
      <c r="B1150" s="13" t="s">
        <v>2890</v>
      </c>
      <c r="C1150" s="14" t="n">
        <v>7707</v>
      </c>
    </row>
    <row r="1151" customFormat="false" ht="29.85" hidden="false" customHeight="false" outlineLevel="0" collapsed="false">
      <c r="A1151" s="78" t="n">
        <v>205303714</v>
      </c>
      <c r="B1151" s="13" t="s">
        <v>3740</v>
      </c>
      <c r="C1151" s="14" t="n">
        <v>23121</v>
      </c>
    </row>
    <row r="1152" customFormat="false" ht="29.85" hidden="false" customHeight="false" outlineLevel="0" collapsed="false">
      <c r="A1152" s="78" t="n">
        <v>205303716</v>
      </c>
      <c r="B1152" s="13" t="s">
        <v>2369</v>
      </c>
      <c r="C1152" s="14" t="n">
        <v>15414</v>
      </c>
    </row>
    <row r="1153" customFormat="false" ht="29.85" hidden="false" customHeight="false" outlineLevel="0" collapsed="false">
      <c r="A1153" s="78" t="n">
        <v>205303731</v>
      </c>
      <c r="B1153" s="13" t="s">
        <v>4633</v>
      </c>
      <c r="C1153" s="14" t="n">
        <v>11560.5</v>
      </c>
    </row>
    <row r="1154" customFormat="false" ht="29.85" hidden="false" customHeight="false" outlineLevel="0" collapsed="false">
      <c r="A1154" s="78" t="n">
        <v>205303748</v>
      </c>
      <c r="B1154" s="13" t="s">
        <v>3205</v>
      </c>
      <c r="C1154" s="14" t="n">
        <v>19267.5</v>
      </c>
    </row>
    <row r="1155" customFormat="false" ht="29.85" hidden="false" customHeight="false" outlineLevel="0" collapsed="false">
      <c r="A1155" s="78" t="n">
        <v>205303755</v>
      </c>
      <c r="B1155" s="13" t="s">
        <v>1611</v>
      </c>
      <c r="C1155" s="14" t="n">
        <v>19267.5</v>
      </c>
    </row>
    <row r="1156" customFormat="false" ht="29.85" hidden="false" customHeight="false" outlineLevel="0" collapsed="false">
      <c r="A1156" s="7" t="n">
        <v>205303770</v>
      </c>
      <c r="B1156" s="9" t="s">
        <v>2099</v>
      </c>
      <c r="C1156" s="10" t="n">
        <v>15414</v>
      </c>
    </row>
    <row r="1157" customFormat="false" ht="29.85" hidden="false" customHeight="false" outlineLevel="0" collapsed="false">
      <c r="A1157" s="7" t="n">
        <v>205303770</v>
      </c>
      <c r="B1157" s="9" t="s">
        <v>2100</v>
      </c>
      <c r="C1157" s="10" t="n">
        <v>15414</v>
      </c>
    </row>
    <row r="1158" s="12" customFormat="true" ht="29.85" hidden="false" customHeight="false" outlineLevel="0" collapsed="false">
      <c r="A1158" s="78" t="n">
        <v>205303785</v>
      </c>
      <c r="B1158" s="13" t="s">
        <v>4992</v>
      </c>
      <c r="C1158" s="14" t="n">
        <v>7707</v>
      </c>
      <c r="AMB1158" s="0"/>
      <c r="AMC1158" s="0"/>
      <c r="AMD1158" s="0"/>
      <c r="AME1158" s="0"/>
      <c r="AMF1158" s="0"/>
      <c r="AMG1158" s="0"/>
      <c r="AMH1158" s="0"/>
      <c r="AMI1158" s="0"/>
      <c r="AMJ1158" s="0"/>
    </row>
    <row r="1159" customFormat="false" ht="29.85" hidden="false" customHeight="false" outlineLevel="0" collapsed="false">
      <c r="A1159" s="101" t="n">
        <v>205303790</v>
      </c>
      <c r="B1159" s="13" t="s">
        <v>991</v>
      </c>
      <c r="C1159" s="14" t="n">
        <v>23121</v>
      </c>
    </row>
    <row r="1160" customFormat="false" ht="29.85" hidden="false" customHeight="false" outlineLevel="0" collapsed="false">
      <c r="A1160" s="78" t="n">
        <v>205303793</v>
      </c>
      <c r="B1160" s="13" t="s">
        <v>4481</v>
      </c>
      <c r="C1160" s="14" t="n">
        <v>7707</v>
      </c>
    </row>
    <row r="1161" customFormat="false" ht="29.85" hidden="false" customHeight="false" outlineLevel="0" collapsed="false">
      <c r="A1161" s="107" t="n">
        <v>205303795</v>
      </c>
      <c r="B1161" s="73" t="s">
        <v>2797</v>
      </c>
      <c r="C1161" s="74" t="n">
        <v>49400</v>
      </c>
    </row>
    <row r="1162" s="12" customFormat="true" ht="29.85" hidden="false" customHeight="false" outlineLevel="0" collapsed="false">
      <c r="A1162" s="78" t="n">
        <v>205303812</v>
      </c>
      <c r="B1162" s="13" t="s">
        <v>3672</v>
      </c>
      <c r="C1162" s="14" t="n">
        <v>19267.5</v>
      </c>
      <c r="AMB1162" s="0"/>
      <c r="AMC1162" s="0"/>
      <c r="AMD1162" s="0"/>
      <c r="AME1162" s="0"/>
      <c r="AMF1162" s="0"/>
      <c r="AMG1162" s="0"/>
      <c r="AMH1162" s="0"/>
      <c r="AMI1162" s="0"/>
      <c r="AMJ1162" s="0"/>
    </row>
    <row r="1163" s="12" customFormat="true" ht="29.85" hidden="false" customHeight="false" outlineLevel="0" collapsed="false">
      <c r="A1163" s="78" t="n">
        <v>205303814</v>
      </c>
      <c r="B1163" s="13" t="s">
        <v>6707</v>
      </c>
      <c r="C1163" s="14" t="n">
        <v>7707</v>
      </c>
      <c r="AMB1163" s="0"/>
      <c r="AMC1163" s="0"/>
      <c r="AMD1163" s="0"/>
      <c r="AME1163" s="0"/>
      <c r="AMF1163" s="0"/>
      <c r="AMG1163" s="0"/>
      <c r="AMH1163" s="0"/>
      <c r="AMI1163" s="0"/>
      <c r="AMJ1163" s="0"/>
    </row>
    <row r="1164" customFormat="false" ht="29.85" hidden="false" customHeight="false" outlineLevel="0" collapsed="false">
      <c r="A1164" s="78" t="n">
        <v>205303816</v>
      </c>
      <c r="B1164" s="13" t="s">
        <v>3922</v>
      </c>
      <c r="C1164" s="14" t="n">
        <v>11560.5</v>
      </c>
    </row>
    <row r="1165" s="12" customFormat="true" ht="29.85" hidden="false" customHeight="false" outlineLevel="0" collapsed="false">
      <c r="A1165" s="78" t="n">
        <v>205303854</v>
      </c>
      <c r="B1165" s="13" t="s">
        <v>982</v>
      </c>
      <c r="C1165" s="14" t="n">
        <v>23121</v>
      </c>
      <c r="AMB1165" s="0"/>
      <c r="AMC1165" s="0"/>
      <c r="AMD1165" s="0"/>
      <c r="AME1165" s="0"/>
      <c r="AMF1165" s="0"/>
      <c r="AMG1165" s="0"/>
      <c r="AMH1165" s="0"/>
      <c r="AMI1165" s="0"/>
      <c r="AMJ1165" s="0"/>
    </row>
    <row r="1166" s="12" customFormat="true" ht="29.85" hidden="false" customHeight="false" outlineLevel="0" collapsed="false">
      <c r="A1166" s="78" t="n">
        <v>205303876</v>
      </c>
      <c r="B1166" s="13" t="s">
        <v>3474</v>
      </c>
      <c r="C1166" s="14" t="n">
        <v>26974.5</v>
      </c>
      <c r="AMB1166" s="0"/>
      <c r="AMC1166" s="0"/>
      <c r="AMD1166" s="0"/>
      <c r="AME1166" s="0"/>
      <c r="AMF1166" s="0"/>
      <c r="AMG1166" s="0"/>
      <c r="AMH1166" s="0"/>
      <c r="AMI1166" s="0"/>
      <c r="AMJ1166" s="0"/>
    </row>
    <row r="1167" s="12" customFormat="true" ht="29.85" hidden="false" customHeight="false" outlineLevel="0" collapsed="false">
      <c r="A1167" s="78" t="n">
        <v>205303890</v>
      </c>
      <c r="B1167" s="13" t="s">
        <v>3202</v>
      </c>
      <c r="C1167" s="14" t="n">
        <v>11560.5</v>
      </c>
      <c r="AMB1167" s="0"/>
      <c r="AMC1167" s="0"/>
      <c r="AMD1167" s="0"/>
      <c r="AME1167" s="0"/>
      <c r="AMF1167" s="0"/>
      <c r="AMG1167" s="0"/>
      <c r="AMH1167" s="0"/>
      <c r="AMI1167" s="0"/>
      <c r="AMJ1167" s="0"/>
    </row>
    <row r="1168" s="12" customFormat="true" ht="15.65" hidden="false" customHeight="false" outlineLevel="0" collapsed="false">
      <c r="A1168" s="78" t="n">
        <v>205303926</v>
      </c>
      <c r="B1168" s="13" t="s">
        <v>6652</v>
      </c>
      <c r="C1168" s="14" t="n">
        <v>7707</v>
      </c>
      <c r="AMB1168" s="0"/>
      <c r="AMC1168" s="0"/>
      <c r="AMD1168" s="0"/>
      <c r="AME1168" s="0"/>
      <c r="AMF1168" s="0"/>
      <c r="AMG1168" s="0"/>
      <c r="AMH1168" s="0"/>
      <c r="AMI1168" s="0"/>
      <c r="AMJ1168" s="0"/>
    </row>
    <row r="1169" customFormat="false" ht="29.85" hidden="false" customHeight="false" outlineLevel="0" collapsed="false">
      <c r="A1169" s="101" t="n">
        <v>205303984</v>
      </c>
      <c r="B1169" s="13" t="s">
        <v>6391</v>
      </c>
      <c r="C1169" s="14" t="n">
        <v>23121</v>
      </c>
    </row>
    <row r="1170" customFormat="false" ht="29.85" hidden="false" customHeight="false" outlineLevel="0" collapsed="false">
      <c r="A1170" s="78" t="n">
        <v>205304024</v>
      </c>
      <c r="B1170" s="13" t="s">
        <v>5813</v>
      </c>
      <c r="C1170" s="14" t="n">
        <v>11560.5</v>
      </c>
    </row>
    <row r="1171" customFormat="false" ht="29.85" hidden="false" customHeight="false" outlineLevel="0" collapsed="false">
      <c r="A1171" s="78" t="n">
        <v>205304035</v>
      </c>
      <c r="B1171" s="13" t="s">
        <v>5877</v>
      </c>
      <c r="C1171" s="14" t="n">
        <v>15414</v>
      </c>
    </row>
    <row r="1172" customFormat="false" ht="29.85" hidden="false" customHeight="false" outlineLevel="0" collapsed="false">
      <c r="A1172" s="78" t="n">
        <v>205304051</v>
      </c>
      <c r="B1172" s="13" t="s">
        <v>6643</v>
      </c>
      <c r="C1172" s="14" t="n">
        <v>38535</v>
      </c>
    </row>
    <row r="1173" customFormat="false" ht="29.85" hidden="false" customHeight="false" outlineLevel="0" collapsed="false">
      <c r="A1173" s="78" t="n">
        <v>205304113</v>
      </c>
      <c r="B1173" s="13" t="s">
        <v>3196</v>
      </c>
      <c r="C1173" s="14" t="n">
        <v>3853.5</v>
      </c>
    </row>
    <row r="1174" customFormat="false" ht="29.85" hidden="false" customHeight="false" outlineLevel="0" collapsed="false">
      <c r="A1174" s="78" t="n">
        <v>205304142</v>
      </c>
      <c r="B1174" s="13" t="s">
        <v>5810</v>
      </c>
      <c r="C1174" s="14" t="n">
        <v>11560.5</v>
      </c>
    </row>
    <row r="1175" customFormat="false" ht="29.85" hidden="false" customHeight="false" outlineLevel="0" collapsed="false">
      <c r="A1175" s="78" t="n">
        <v>205304150</v>
      </c>
      <c r="B1175" s="13" t="s">
        <v>2391</v>
      </c>
      <c r="C1175" s="14" t="n">
        <v>3853.5</v>
      </c>
    </row>
    <row r="1176" customFormat="false" ht="29.85" hidden="false" customHeight="false" outlineLevel="0" collapsed="false">
      <c r="A1176" s="101" t="n">
        <v>205304163</v>
      </c>
      <c r="B1176" s="13" t="s">
        <v>1407</v>
      </c>
      <c r="C1176" s="14" t="n">
        <v>26974.5</v>
      </c>
    </row>
    <row r="1177" s="34" customFormat="true" ht="29.85" hidden="false" customHeight="false" outlineLevel="0" collapsed="false">
      <c r="A1177" s="7" t="n">
        <v>205304183</v>
      </c>
      <c r="B1177" s="9" t="s">
        <v>261</v>
      </c>
      <c r="C1177" s="10" t="n">
        <v>26974.5</v>
      </c>
      <c r="D1177" s="0"/>
      <c r="E1177" s="0"/>
      <c r="F1177" s="0"/>
      <c r="G1177" s="0"/>
      <c r="H1177" s="0"/>
      <c r="I1177" s="0"/>
      <c r="J1177" s="0"/>
      <c r="K1177" s="0"/>
      <c r="L1177" s="0"/>
      <c r="M1177" s="0"/>
      <c r="ALZ1177" s="0"/>
      <c r="AMA1177" s="0"/>
      <c r="AMB1177" s="0"/>
      <c r="AMC1177" s="0"/>
      <c r="AMD1177" s="0"/>
      <c r="AME1177" s="0"/>
      <c r="AMF1177" s="0"/>
      <c r="AMG1177" s="0"/>
      <c r="AMH1177" s="0"/>
      <c r="AMI1177" s="0"/>
      <c r="AMJ1177" s="0"/>
    </row>
    <row r="1178" s="54" customFormat="true" ht="29.85" hidden="false" customHeight="false" outlineLevel="0" collapsed="false">
      <c r="A1178" s="7" t="n">
        <v>205304183</v>
      </c>
      <c r="B1178" s="9" t="s">
        <v>262</v>
      </c>
      <c r="C1178" s="10" t="n">
        <v>26974.5</v>
      </c>
      <c r="ALZ1178" s="12"/>
      <c r="AMA1178" s="12"/>
      <c r="AMB1178" s="0"/>
      <c r="AMC1178" s="0"/>
      <c r="AMD1178" s="0"/>
      <c r="AME1178" s="0"/>
      <c r="AMF1178" s="0"/>
      <c r="AMG1178" s="0"/>
      <c r="AMH1178" s="0"/>
      <c r="AMI1178" s="0"/>
      <c r="AMJ1178" s="0"/>
    </row>
    <row r="1179" s="12" customFormat="true" ht="29.85" hidden="false" customHeight="false" outlineLevel="0" collapsed="false">
      <c r="A1179" s="78" t="n">
        <v>205304232</v>
      </c>
      <c r="B1179" s="13" t="s">
        <v>2277</v>
      </c>
      <c r="C1179" s="14" t="n">
        <v>7707</v>
      </c>
      <c r="AMB1179" s="0"/>
      <c r="AMC1179" s="0"/>
      <c r="AMD1179" s="0"/>
      <c r="AME1179" s="0"/>
      <c r="AMF1179" s="0"/>
      <c r="AMG1179" s="0"/>
      <c r="AMH1179" s="0"/>
      <c r="AMI1179" s="0"/>
      <c r="AMJ1179" s="0"/>
    </row>
    <row r="1180" customFormat="false" ht="29.85" hidden="false" customHeight="false" outlineLevel="0" collapsed="false">
      <c r="A1180" s="78" t="n">
        <v>205304238</v>
      </c>
      <c r="B1180" s="13" t="s">
        <v>3794</v>
      </c>
      <c r="C1180" s="14" t="n">
        <v>7707</v>
      </c>
    </row>
    <row r="1181" customFormat="false" ht="29.85" hidden="false" customHeight="false" outlineLevel="0" collapsed="false">
      <c r="A1181" s="78" t="n">
        <v>205304249</v>
      </c>
      <c r="B1181" s="13" t="s">
        <v>548</v>
      </c>
      <c r="C1181" s="14" t="n">
        <v>26974.5</v>
      </c>
    </row>
    <row r="1182" customFormat="false" ht="29.85" hidden="false" customHeight="false" outlineLevel="0" collapsed="false">
      <c r="A1182" s="78" t="n">
        <v>205304298</v>
      </c>
      <c r="B1182" s="13" t="s">
        <v>3547</v>
      </c>
      <c r="C1182" s="14" t="n">
        <v>7707</v>
      </c>
    </row>
    <row r="1183" customFormat="false" ht="29.85" hidden="false" customHeight="false" outlineLevel="0" collapsed="false">
      <c r="A1183" s="78" t="n">
        <v>205304335</v>
      </c>
      <c r="B1183" s="13" t="s">
        <v>4572</v>
      </c>
      <c r="C1183" s="14" t="n">
        <v>30828</v>
      </c>
    </row>
    <row r="1184" customFormat="false" ht="29.85" hidden="false" customHeight="false" outlineLevel="0" collapsed="false">
      <c r="A1184" s="78" t="n">
        <v>205304358</v>
      </c>
      <c r="B1184" s="13" t="s">
        <v>294</v>
      </c>
      <c r="C1184" s="14" t="n">
        <v>19267.5</v>
      </c>
    </row>
    <row r="1185" s="69" customFormat="true" ht="29.85" hidden="false" customHeight="false" outlineLevel="0" collapsed="false">
      <c r="A1185" s="78" t="n">
        <v>205304391</v>
      </c>
      <c r="B1185" s="13" t="s">
        <v>3714</v>
      </c>
      <c r="C1185" s="14" t="n">
        <v>7707</v>
      </c>
      <c r="AMB1185" s="0"/>
      <c r="AMC1185" s="0"/>
      <c r="AMD1185" s="0"/>
      <c r="AME1185" s="0"/>
      <c r="AMF1185" s="0"/>
      <c r="AMG1185" s="0"/>
      <c r="AMH1185" s="0"/>
      <c r="AMI1185" s="0"/>
      <c r="AMJ1185" s="0"/>
    </row>
    <row r="1186" customFormat="false" ht="29.85" hidden="false" customHeight="false" outlineLevel="0" collapsed="false">
      <c r="A1186" s="78" t="n">
        <v>205304600</v>
      </c>
      <c r="B1186" s="13" t="s">
        <v>5391</v>
      </c>
      <c r="C1186" s="14" t="n">
        <v>28161</v>
      </c>
    </row>
    <row r="1187" customFormat="false" ht="29.85" hidden="false" customHeight="false" outlineLevel="0" collapsed="false">
      <c r="A1187" s="78" t="n">
        <v>205304606</v>
      </c>
      <c r="B1187" s="13" t="s">
        <v>1319</v>
      </c>
      <c r="C1187" s="14" t="n">
        <v>7707</v>
      </c>
    </row>
    <row r="1188" customFormat="false" ht="29.85" hidden="false" customHeight="false" outlineLevel="0" collapsed="false">
      <c r="A1188" s="78" t="n">
        <v>205304651</v>
      </c>
      <c r="B1188" s="13" t="s">
        <v>1016</v>
      </c>
      <c r="C1188" s="14" t="n">
        <v>15414</v>
      </c>
    </row>
    <row r="1189" customFormat="false" ht="15.65" hidden="false" customHeight="false" outlineLevel="0" collapsed="false">
      <c r="A1189" s="78" t="n">
        <v>205304690</v>
      </c>
      <c r="B1189" s="13" t="s">
        <v>2492</v>
      </c>
      <c r="C1189" s="14" t="n">
        <v>11560.5</v>
      </c>
    </row>
    <row r="1190" s="12" customFormat="true" ht="29.85" hidden="false" customHeight="false" outlineLevel="0" collapsed="false">
      <c r="A1190" s="78" t="n">
        <v>205304797</v>
      </c>
      <c r="B1190" s="13" t="s">
        <v>832</v>
      </c>
      <c r="C1190" s="14" t="n">
        <v>14080.5</v>
      </c>
      <c r="AMB1190" s="0"/>
      <c r="AMC1190" s="0"/>
      <c r="AMD1190" s="0"/>
      <c r="AME1190" s="0"/>
      <c r="AMF1190" s="0"/>
      <c r="AMG1190" s="0"/>
      <c r="AMH1190" s="0"/>
      <c r="AMI1190" s="0"/>
      <c r="AMJ1190" s="0"/>
    </row>
    <row r="1191" customFormat="false" ht="29.85" hidden="false" customHeight="false" outlineLevel="0" collapsed="false">
      <c r="A1191" s="78" t="n">
        <v>205304824</v>
      </c>
      <c r="B1191" s="13" t="s">
        <v>3556</v>
      </c>
      <c r="C1191" s="14" t="n">
        <v>22973.6</v>
      </c>
    </row>
    <row r="1192" customFormat="false" ht="15.65" hidden="false" customHeight="false" outlineLevel="0" collapsed="false">
      <c r="A1192" s="78" t="n">
        <v>205304849</v>
      </c>
      <c r="B1192" s="13" t="s">
        <v>5394</v>
      </c>
      <c r="C1192" s="14" t="n">
        <v>11560.5</v>
      </c>
    </row>
    <row r="1193" customFormat="false" ht="29.85" hidden="false" customHeight="false" outlineLevel="0" collapsed="false">
      <c r="A1193" s="78" t="n">
        <v>205304921</v>
      </c>
      <c r="B1193" s="13" t="s">
        <v>5271</v>
      </c>
      <c r="C1193" s="14" t="n">
        <v>3853.5</v>
      </c>
    </row>
    <row r="1194" customFormat="false" ht="29.85" hidden="false" customHeight="false" outlineLevel="0" collapsed="false">
      <c r="A1194" s="78" t="n">
        <v>205305103</v>
      </c>
      <c r="B1194" s="13" t="s">
        <v>3734</v>
      </c>
      <c r="C1194" s="14" t="n">
        <v>26974.5</v>
      </c>
    </row>
    <row r="1195" customFormat="false" ht="29.85" hidden="false" customHeight="false" outlineLevel="0" collapsed="false">
      <c r="A1195" s="78" t="n">
        <v>205305108</v>
      </c>
      <c r="B1195" s="13" t="s">
        <v>2534</v>
      </c>
      <c r="C1195" s="14" t="n">
        <v>15414</v>
      </c>
    </row>
    <row r="1196" customFormat="false" ht="15.65" hidden="false" customHeight="false" outlineLevel="0" collapsed="false">
      <c r="A1196" s="78" t="n">
        <v>205305226</v>
      </c>
      <c r="B1196" s="13" t="s">
        <v>6514</v>
      </c>
      <c r="C1196" s="14" t="n">
        <v>11560.5</v>
      </c>
    </row>
    <row r="1197" customFormat="false" ht="29.85" hidden="false" customHeight="false" outlineLevel="0" collapsed="false">
      <c r="A1197" s="78" t="n">
        <v>205305241</v>
      </c>
      <c r="B1197" s="13" t="s">
        <v>3987</v>
      </c>
      <c r="C1197" s="14" t="n">
        <v>7707</v>
      </c>
    </row>
    <row r="1198" customFormat="false" ht="29.85" hidden="false" customHeight="false" outlineLevel="0" collapsed="false">
      <c r="A1198" s="78" t="n">
        <v>205305251</v>
      </c>
      <c r="B1198" s="13" t="s">
        <v>2495</v>
      </c>
      <c r="C1198" s="14" t="n">
        <v>7707</v>
      </c>
    </row>
    <row r="1199" customFormat="false" ht="29.85" hidden="false" customHeight="false" outlineLevel="0" collapsed="false">
      <c r="A1199" s="78" t="n">
        <v>205305602</v>
      </c>
      <c r="B1199" s="13" t="s">
        <v>2833</v>
      </c>
      <c r="C1199" s="14" t="n">
        <v>15414</v>
      </c>
    </row>
    <row r="1200" customFormat="false" ht="15.65" hidden="false" customHeight="false" outlineLevel="0" collapsed="false">
      <c r="A1200" s="78" t="n">
        <v>205305614</v>
      </c>
      <c r="B1200" s="13" t="s">
        <v>5545</v>
      </c>
      <c r="C1200" s="14" t="n">
        <v>15414</v>
      </c>
    </row>
    <row r="1201" s="34" customFormat="true" ht="29.85" hidden="false" customHeight="false" outlineLevel="0" collapsed="false">
      <c r="A1201" s="78" t="n">
        <v>205305615</v>
      </c>
      <c r="B1201" s="13" t="s">
        <v>1381</v>
      </c>
      <c r="C1201" s="14" t="n">
        <v>19267.5</v>
      </c>
      <c r="D1201" s="0"/>
      <c r="E1201" s="0"/>
      <c r="F1201" s="0"/>
      <c r="G1201" s="0"/>
      <c r="H1201" s="0"/>
      <c r="I1201" s="0"/>
      <c r="J1201" s="0"/>
      <c r="K1201" s="0"/>
      <c r="L1201" s="0"/>
      <c r="M1201" s="0"/>
      <c r="ALZ1201" s="0"/>
      <c r="AMA1201" s="0"/>
      <c r="AMB1201" s="0"/>
      <c r="AMC1201" s="0"/>
      <c r="AMD1201" s="0"/>
      <c r="AME1201" s="0"/>
      <c r="AMF1201" s="0"/>
      <c r="AMG1201" s="0"/>
      <c r="AMH1201" s="0"/>
      <c r="AMI1201" s="0"/>
      <c r="AMJ1201" s="0"/>
    </row>
    <row r="1202" s="12" customFormat="true" ht="29.85" hidden="false" customHeight="false" outlineLevel="0" collapsed="false">
      <c r="A1202" s="78" t="n">
        <v>205305619</v>
      </c>
      <c r="B1202" s="13" t="s">
        <v>3818</v>
      </c>
      <c r="C1202" s="14" t="n">
        <v>26974.5</v>
      </c>
      <c r="AMB1202" s="0"/>
      <c r="AMC1202" s="0"/>
      <c r="AMD1202" s="0"/>
      <c r="AME1202" s="0"/>
      <c r="AMF1202" s="0"/>
      <c r="AMG1202" s="0"/>
      <c r="AMH1202" s="0"/>
      <c r="AMI1202" s="0"/>
      <c r="AMJ1202" s="0"/>
    </row>
    <row r="1203" customFormat="false" ht="29.85" hidden="false" customHeight="false" outlineLevel="0" collapsed="false">
      <c r="A1203" s="101" t="n">
        <v>205305626</v>
      </c>
      <c r="B1203" s="13" t="s">
        <v>3157</v>
      </c>
      <c r="C1203" s="14" t="n">
        <v>30828</v>
      </c>
    </row>
    <row r="1204" customFormat="false" ht="29.85" hidden="false" customHeight="false" outlineLevel="0" collapsed="false">
      <c r="A1204" s="78" t="n">
        <v>205305679</v>
      </c>
      <c r="B1204" s="13" t="s">
        <v>4372</v>
      </c>
      <c r="C1204" s="14" t="n">
        <v>15414</v>
      </c>
    </row>
    <row r="1205" customFormat="false" ht="29.85" hidden="false" customHeight="false" outlineLevel="0" collapsed="false">
      <c r="A1205" s="7" t="n">
        <v>205305714</v>
      </c>
      <c r="B1205" s="9" t="s">
        <v>411</v>
      </c>
      <c r="C1205" s="10" t="n">
        <v>26974.5</v>
      </c>
    </row>
    <row r="1206" customFormat="false" ht="29.85" hidden="false" customHeight="false" outlineLevel="0" collapsed="false">
      <c r="A1206" s="7" t="n">
        <v>205305714</v>
      </c>
      <c r="B1206" s="9" t="s">
        <v>412</v>
      </c>
      <c r="C1206" s="10" t="n">
        <v>26974.5</v>
      </c>
    </row>
    <row r="1207" s="12" customFormat="true" ht="29.85" hidden="false" customHeight="false" outlineLevel="0" collapsed="false">
      <c r="A1207" s="7" t="n">
        <v>205305714</v>
      </c>
      <c r="B1207" s="9" t="s">
        <v>413</v>
      </c>
      <c r="C1207" s="10" t="n">
        <v>26974.5</v>
      </c>
      <c r="AMB1207" s="0"/>
      <c r="AMC1207" s="0"/>
      <c r="AMD1207" s="0"/>
      <c r="AME1207" s="0"/>
      <c r="AMF1207" s="0"/>
      <c r="AMG1207" s="0"/>
      <c r="AMH1207" s="0"/>
      <c r="AMI1207" s="0"/>
      <c r="AMJ1207" s="0"/>
    </row>
    <row r="1208" customFormat="false" ht="15.65" hidden="false" customHeight="false" outlineLevel="0" collapsed="false">
      <c r="A1208" s="78" t="n">
        <v>205305793</v>
      </c>
      <c r="B1208" s="13" t="s">
        <v>706</v>
      </c>
      <c r="C1208" s="14" t="n">
        <v>17230.2</v>
      </c>
    </row>
    <row r="1209" customFormat="false" ht="29.85" hidden="false" customHeight="false" outlineLevel="0" collapsed="false">
      <c r="A1209" s="78" t="n">
        <v>205305798</v>
      </c>
      <c r="B1209" s="13" t="s">
        <v>709</v>
      </c>
      <c r="C1209" s="14" t="n">
        <v>11560.5</v>
      </c>
    </row>
    <row r="1210" customFormat="false" ht="15" hidden="false" customHeight="false" outlineLevel="0" collapsed="false">
      <c r="A1210" s="104" t="n">
        <v>205305813</v>
      </c>
      <c r="B1210" s="67"/>
      <c r="C1210" s="68" t="n">
        <v>0</v>
      </c>
    </row>
    <row r="1211" customFormat="false" ht="29.85" hidden="false" customHeight="false" outlineLevel="0" collapsed="false">
      <c r="A1211" s="7" t="n">
        <v>205305834</v>
      </c>
      <c r="B1211" s="9" t="s">
        <v>2234</v>
      </c>
      <c r="C1211" s="10" t="n">
        <v>7707</v>
      </c>
    </row>
    <row r="1212" customFormat="false" ht="29.85" hidden="false" customHeight="false" outlineLevel="0" collapsed="false">
      <c r="A1212" s="7" t="n">
        <v>205305834</v>
      </c>
      <c r="B1212" s="9" t="s">
        <v>2235</v>
      </c>
      <c r="C1212" s="10" t="n">
        <v>7707</v>
      </c>
    </row>
    <row r="1213" customFormat="false" ht="29.85" hidden="false" customHeight="false" outlineLevel="0" collapsed="false">
      <c r="A1213" s="78" t="n">
        <v>205305836</v>
      </c>
      <c r="B1213" s="13" t="s">
        <v>3513</v>
      </c>
      <c r="C1213" s="14" t="n">
        <v>7707</v>
      </c>
    </row>
    <row r="1214" customFormat="false" ht="29.85" hidden="false" customHeight="false" outlineLevel="0" collapsed="false">
      <c r="A1214" s="78" t="n">
        <v>205305858</v>
      </c>
      <c r="B1214" s="13" t="s">
        <v>2504</v>
      </c>
      <c r="C1214" s="14" t="n">
        <v>34681.5</v>
      </c>
    </row>
    <row r="1215" customFormat="false" ht="29.85" hidden="false" customHeight="false" outlineLevel="0" collapsed="false">
      <c r="A1215" s="78" t="n">
        <v>205305943</v>
      </c>
      <c r="B1215" s="13" t="s">
        <v>5647</v>
      </c>
      <c r="C1215" s="14" t="n">
        <v>23121</v>
      </c>
    </row>
    <row r="1216" customFormat="false" ht="29.85" hidden="false" customHeight="false" outlineLevel="0" collapsed="false">
      <c r="A1216" s="78" t="n">
        <v>205306041</v>
      </c>
      <c r="B1216" s="13" t="s">
        <v>1664</v>
      </c>
      <c r="C1216" s="14" t="n">
        <v>34681.5</v>
      </c>
    </row>
    <row r="1217" s="62" customFormat="true" ht="29.85" hidden="false" customHeight="false" outlineLevel="0" collapsed="false">
      <c r="A1217" s="101" t="n">
        <v>205306067</v>
      </c>
      <c r="B1217" s="13" t="s">
        <v>3821</v>
      </c>
      <c r="C1217" s="14" t="n">
        <v>7707</v>
      </c>
      <c r="ALZ1217" s="0"/>
      <c r="AMA1217" s="0"/>
      <c r="AMB1217" s="0"/>
      <c r="AMC1217" s="0"/>
      <c r="AMD1217" s="0"/>
      <c r="AME1217" s="0"/>
      <c r="AMF1217" s="0"/>
      <c r="AMG1217" s="0"/>
      <c r="AMH1217" s="0"/>
      <c r="AMI1217" s="0"/>
      <c r="AMJ1217" s="0"/>
    </row>
    <row r="1218" customFormat="false" ht="29.85" hidden="false" customHeight="false" outlineLevel="0" collapsed="false">
      <c r="A1218" s="78" t="n">
        <v>205306078</v>
      </c>
      <c r="B1218" s="13" t="s">
        <v>3269</v>
      </c>
      <c r="C1218" s="14" t="n">
        <v>30828</v>
      </c>
    </row>
    <row r="1219" customFormat="false" ht="29.85" hidden="false" customHeight="false" outlineLevel="0" collapsed="false">
      <c r="A1219" s="78" t="n">
        <v>205306080</v>
      </c>
      <c r="B1219" s="13" t="s">
        <v>360</v>
      </c>
      <c r="C1219" s="14" t="n">
        <v>17230.2</v>
      </c>
    </row>
    <row r="1220" customFormat="false" ht="29.85" hidden="false" customHeight="false" outlineLevel="0" collapsed="false">
      <c r="A1220" s="7" t="n">
        <v>205306084</v>
      </c>
      <c r="B1220" s="9" t="s">
        <v>508</v>
      </c>
      <c r="C1220" s="10" t="n">
        <v>11560.5</v>
      </c>
    </row>
    <row r="1221" customFormat="false" ht="29.85" hidden="false" customHeight="false" outlineLevel="0" collapsed="false">
      <c r="A1221" s="7" t="n">
        <v>205306084</v>
      </c>
      <c r="B1221" s="9" t="s">
        <v>509</v>
      </c>
      <c r="C1221" s="10" t="n">
        <v>11560.5</v>
      </c>
    </row>
    <row r="1222" customFormat="false" ht="29.85" hidden="false" customHeight="false" outlineLevel="0" collapsed="false">
      <c r="A1222" s="7" t="n">
        <v>205306084</v>
      </c>
      <c r="B1222" s="9" t="s">
        <v>510</v>
      </c>
      <c r="C1222" s="10" t="n">
        <v>11560.5</v>
      </c>
    </row>
    <row r="1223" customFormat="false" ht="15.65" hidden="false" customHeight="false" outlineLevel="0" collapsed="false">
      <c r="A1223" s="7" t="n">
        <v>205306084</v>
      </c>
      <c r="B1223" s="9" t="s">
        <v>511</v>
      </c>
      <c r="C1223" s="10" t="n">
        <v>11560.5</v>
      </c>
    </row>
    <row r="1224" s="12" customFormat="true" ht="29.85" hidden="false" customHeight="false" outlineLevel="0" collapsed="false">
      <c r="A1224" s="7" t="n">
        <v>205306084</v>
      </c>
      <c r="B1224" s="9" t="s">
        <v>512</v>
      </c>
      <c r="C1224" s="10" t="n">
        <v>11560.5</v>
      </c>
      <c r="AMB1224" s="0"/>
      <c r="AMC1224" s="0"/>
      <c r="AMD1224" s="0"/>
      <c r="AME1224" s="0"/>
      <c r="AMF1224" s="0"/>
      <c r="AMG1224" s="0"/>
      <c r="AMH1224" s="0"/>
      <c r="AMI1224" s="0"/>
      <c r="AMJ1224" s="0"/>
    </row>
    <row r="1225" s="12" customFormat="true" ht="29.85" hidden="false" customHeight="false" outlineLevel="0" collapsed="false">
      <c r="A1225" s="7" t="n">
        <v>205306084</v>
      </c>
      <c r="B1225" s="9" t="s">
        <v>513</v>
      </c>
      <c r="C1225" s="10" t="n">
        <v>11560.5</v>
      </c>
      <c r="AMB1225" s="0"/>
      <c r="AMC1225" s="0"/>
      <c r="AMD1225" s="0"/>
      <c r="AME1225" s="0"/>
      <c r="AMF1225" s="0"/>
      <c r="AMG1225" s="0"/>
      <c r="AMH1225" s="0"/>
      <c r="AMI1225" s="0"/>
      <c r="AMJ1225" s="0"/>
    </row>
    <row r="1226" s="12" customFormat="true" ht="29.85" hidden="false" customHeight="false" outlineLevel="0" collapsed="false">
      <c r="A1226" s="7" t="n">
        <v>205306084</v>
      </c>
      <c r="B1226" s="9" t="s">
        <v>514</v>
      </c>
      <c r="C1226" s="10" t="n">
        <v>11560.5</v>
      </c>
      <c r="AMB1226" s="0"/>
      <c r="AMC1226" s="0"/>
      <c r="AMD1226" s="0"/>
      <c r="AME1226" s="0"/>
      <c r="AMF1226" s="0"/>
      <c r="AMG1226" s="0"/>
      <c r="AMH1226" s="0"/>
      <c r="AMI1226" s="0"/>
      <c r="AMJ1226" s="0"/>
    </row>
    <row r="1227" customFormat="false" ht="29.85" hidden="false" customHeight="false" outlineLevel="0" collapsed="false">
      <c r="A1227" s="7" t="n">
        <v>205306084</v>
      </c>
      <c r="B1227" s="20" t="s">
        <v>515</v>
      </c>
      <c r="C1227" s="21" t="n">
        <v>11560.5</v>
      </c>
    </row>
    <row r="1228" customFormat="false" ht="15.65" hidden="false" customHeight="false" outlineLevel="0" collapsed="false">
      <c r="A1228" s="78" t="n">
        <v>205306088</v>
      </c>
      <c r="B1228" s="13" t="s">
        <v>2593</v>
      </c>
      <c r="C1228" s="14" t="n">
        <v>11560.5</v>
      </c>
    </row>
    <row r="1229" customFormat="false" ht="29.85" hidden="false" customHeight="false" outlineLevel="0" collapsed="false">
      <c r="A1229" s="78" t="n">
        <v>205306100</v>
      </c>
      <c r="B1229" s="13" t="s">
        <v>4752</v>
      </c>
      <c r="C1229" s="14" t="n">
        <v>7707</v>
      </c>
    </row>
    <row r="1230" customFormat="false" ht="29.85" hidden="false" customHeight="false" outlineLevel="0" collapsed="false">
      <c r="A1230" s="78" t="n">
        <v>205306101</v>
      </c>
      <c r="B1230" s="13" t="s">
        <v>1252</v>
      </c>
      <c r="C1230" s="14" t="n">
        <v>7707</v>
      </c>
    </row>
    <row r="1231" customFormat="false" ht="29.85" hidden="false" customHeight="false" outlineLevel="0" collapsed="false">
      <c r="A1231" s="78" t="n">
        <v>205306107</v>
      </c>
      <c r="B1231" s="13" t="s">
        <v>1044</v>
      </c>
      <c r="C1231" s="14" t="n">
        <v>7707</v>
      </c>
    </row>
    <row r="1232" customFormat="false" ht="29.85" hidden="false" customHeight="false" outlineLevel="0" collapsed="false">
      <c r="A1232" s="101" t="n">
        <v>205306111</v>
      </c>
      <c r="B1232" s="13" t="s">
        <v>4094</v>
      </c>
      <c r="C1232" s="14" t="n">
        <v>7707</v>
      </c>
    </row>
    <row r="1233" customFormat="false" ht="29.85" hidden="false" customHeight="false" outlineLevel="0" collapsed="false">
      <c r="A1233" s="78" t="n">
        <v>205306112</v>
      </c>
      <c r="B1233" s="13" t="s">
        <v>1039</v>
      </c>
      <c r="C1233" s="14" t="n">
        <v>7707</v>
      </c>
    </row>
    <row r="1234" customFormat="false" ht="29.85" hidden="false" customHeight="false" outlineLevel="0" collapsed="false">
      <c r="A1234" s="78" t="n">
        <v>205306121</v>
      </c>
      <c r="B1234" s="13" t="s">
        <v>6330</v>
      </c>
      <c r="C1234" s="14" t="n">
        <v>34681.5</v>
      </c>
    </row>
    <row r="1235" customFormat="false" ht="29.85" hidden="false" customHeight="false" outlineLevel="0" collapsed="false">
      <c r="A1235" s="78" t="n">
        <v>205306128</v>
      </c>
      <c r="B1235" s="13" t="s">
        <v>670</v>
      </c>
      <c r="C1235" s="14" t="n">
        <v>7707</v>
      </c>
    </row>
    <row r="1236" customFormat="false" ht="15.65" hidden="false" customHeight="false" outlineLevel="0" collapsed="false">
      <c r="A1236" s="78" t="n">
        <v>205306129</v>
      </c>
      <c r="B1236" s="13" t="s">
        <v>6646</v>
      </c>
      <c r="C1236" s="14" t="n">
        <v>7707</v>
      </c>
    </row>
    <row r="1237" customFormat="false" ht="15.65" hidden="false" customHeight="false" outlineLevel="0" collapsed="false">
      <c r="A1237" s="78" t="n">
        <v>205306138</v>
      </c>
      <c r="B1237" s="13" t="s">
        <v>1928</v>
      </c>
      <c r="C1237" s="14" t="n">
        <v>7707</v>
      </c>
    </row>
    <row r="1238" customFormat="false" ht="29.85" hidden="false" customHeight="false" outlineLevel="0" collapsed="false">
      <c r="A1238" s="78" t="n">
        <v>205306142</v>
      </c>
      <c r="B1238" s="13" t="s">
        <v>3154</v>
      </c>
      <c r="C1238" s="14" t="n">
        <v>23121</v>
      </c>
    </row>
    <row r="1239" customFormat="false" ht="29.85" hidden="false" customHeight="false" outlineLevel="0" collapsed="false">
      <c r="A1239" s="78" t="n">
        <v>205306143</v>
      </c>
      <c r="B1239" s="13" t="s">
        <v>572</v>
      </c>
      <c r="C1239" s="14" t="n">
        <v>11560.5</v>
      </c>
    </row>
    <row r="1240" customFormat="false" ht="15.65" hidden="false" customHeight="false" outlineLevel="0" collapsed="false">
      <c r="A1240" s="78" t="n">
        <v>205306147</v>
      </c>
      <c r="B1240" s="13" t="s">
        <v>493</v>
      </c>
      <c r="C1240" s="14" t="n">
        <v>7707</v>
      </c>
    </row>
    <row r="1241" customFormat="false" ht="15.65" hidden="false" customHeight="false" outlineLevel="0" collapsed="false">
      <c r="A1241" s="78" t="n">
        <v>205306153</v>
      </c>
      <c r="B1241" s="13" t="s">
        <v>4283</v>
      </c>
      <c r="C1241" s="14" t="n">
        <v>7707</v>
      </c>
    </row>
    <row r="1242" customFormat="false" ht="29.85" hidden="false" customHeight="false" outlineLevel="0" collapsed="false">
      <c r="A1242" s="78" t="n">
        <v>205306154</v>
      </c>
      <c r="B1242" s="13" t="s">
        <v>25</v>
      </c>
      <c r="C1242" s="14" t="n">
        <v>11560.5</v>
      </c>
    </row>
    <row r="1243" customFormat="false" ht="29.85" hidden="false" customHeight="false" outlineLevel="0" collapsed="false">
      <c r="A1243" s="7" t="n">
        <v>205306157</v>
      </c>
      <c r="B1243" s="9" t="s">
        <v>2905</v>
      </c>
      <c r="C1243" s="10" t="n">
        <v>11560.5</v>
      </c>
    </row>
    <row r="1244" customFormat="false" ht="29.85" hidden="false" customHeight="false" outlineLevel="0" collapsed="false">
      <c r="A1244" s="7" t="n">
        <v>205306157</v>
      </c>
      <c r="B1244" s="9" t="s">
        <v>2906</v>
      </c>
      <c r="C1244" s="10" t="n">
        <v>11560.5</v>
      </c>
    </row>
    <row r="1245" customFormat="false" ht="29.85" hidden="false" customHeight="false" outlineLevel="0" collapsed="false">
      <c r="A1245" s="7" t="n">
        <v>205306157</v>
      </c>
      <c r="B1245" s="9" t="s">
        <v>2907</v>
      </c>
      <c r="C1245" s="10" t="n">
        <v>11560.5</v>
      </c>
    </row>
    <row r="1246" customFormat="false" ht="29.85" hidden="false" customHeight="false" outlineLevel="0" collapsed="false">
      <c r="A1246" s="7" t="n">
        <v>205306157</v>
      </c>
      <c r="B1246" s="9" t="s">
        <v>2908</v>
      </c>
      <c r="C1246" s="10" t="n">
        <v>11560.5</v>
      </c>
    </row>
    <row r="1247" customFormat="false" ht="29.85" hidden="false" customHeight="false" outlineLevel="0" collapsed="false">
      <c r="A1247" s="101" t="n">
        <v>205306158</v>
      </c>
      <c r="B1247" s="13" t="s">
        <v>2124</v>
      </c>
      <c r="C1247" s="14" t="n">
        <v>7707</v>
      </c>
    </row>
    <row r="1248" customFormat="false" ht="29.85" hidden="false" customHeight="false" outlineLevel="0" collapsed="false">
      <c r="A1248" s="101" t="n">
        <v>205306159</v>
      </c>
      <c r="B1248" s="13" t="s">
        <v>1255</v>
      </c>
      <c r="C1248" s="14" t="n">
        <v>7707</v>
      </c>
    </row>
    <row r="1249" s="12" customFormat="true" ht="29.85" hidden="false" customHeight="false" outlineLevel="0" collapsed="false">
      <c r="A1249" s="78" t="n">
        <v>205306164</v>
      </c>
      <c r="B1249" s="13" t="s">
        <v>575</v>
      </c>
      <c r="C1249" s="14" t="n">
        <v>11560.5</v>
      </c>
      <c r="AMB1249" s="0"/>
      <c r="AMC1249" s="0"/>
      <c r="AMD1249" s="0"/>
      <c r="AME1249" s="0"/>
      <c r="AMF1249" s="0"/>
      <c r="AMG1249" s="0"/>
      <c r="AMH1249" s="0"/>
      <c r="AMI1249" s="0"/>
      <c r="AMJ1249" s="0"/>
    </row>
    <row r="1250" customFormat="false" ht="29.85" hidden="false" customHeight="false" outlineLevel="0" collapsed="false">
      <c r="A1250" s="101" t="n">
        <v>205306168</v>
      </c>
      <c r="B1250" s="13" t="s">
        <v>2920</v>
      </c>
      <c r="C1250" s="14" t="n">
        <v>7707</v>
      </c>
    </row>
    <row r="1251" customFormat="false" ht="29.85" hidden="false" customHeight="false" outlineLevel="0" collapsed="false">
      <c r="A1251" s="101" t="n">
        <v>205306185</v>
      </c>
      <c r="B1251" s="13" t="s">
        <v>4468</v>
      </c>
      <c r="C1251" s="14" t="n">
        <v>7707</v>
      </c>
    </row>
    <row r="1252" customFormat="false" ht="29.85" hidden="false" customHeight="false" outlineLevel="0" collapsed="false">
      <c r="A1252" s="101" t="n">
        <v>205306186</v>
      </c>
      <c r="B1252" s="13" t="s">
        <v>2307</v>
      </c>
      <c r="C1252" s="14" t="n">
        <v>7707</v>
      </c>
    </row>
    <row r="1253" s="34" customFormat="true" ht="29.85" hidden="false" customHeight="false" outlineLevel="0" collapsed="false">
      <c r="A1253" s="78" t="n">
        <v>205306187</v>
      </c>
      <c r="B1253" s="13" t="s">
        <v>2157</v>
      </c>
      <c r="C1253" s="14" t="n">
        <v>7707</v>
      </c>
      <c r="D1253" s="0"/>
      <c r="E1253" s="0"/>
      <c r="F1253" s="0"/>
      <c r="G1253" s="0"/>
      <c r="H1253" s="0"/>
      <c r="I1253" s="0"/>
      <c r="J1253" s="0"/>
      <c r="K1253" s="0"/>
      <c r="L1253" s="0"/>
      <c r="M1253" s="0"/>
      <c r="ALZ1253" s="0"/>
      <c r="AMA1253" s="0"/>
      <c r="AMB1253" s="0"/>
      <c r="AMC1253" s="0"/>
      <c r="AMD1253" s="0"/>
      <c r="AME1253" s="0"/>
      <c r="AMF1253" s="0"/>
      <c r="AMG1253" s="0"/>
      <c r="AMH1253" s="0"/>
      <c r="AMI1253" s="0"/>
      <c r="AMJ1253" s="0"/>
    </row>
    <row r="1254" s="12" customFormat="true" ht="29.85" hidden="false" customHeight="false" outlineLevel="0" collapsed="false">
      <c r="A1254" s="78" t="n">
        <v>205306193</v>
      </c>
      <c r="B1254" s="13" t="s">
        <v>2936</v>
      </c>
      <c r="C1254" s="14" t="n">
        <v>7707</v>
      </c>
      <c r="AMB1254" s="0"/>
      <c r="AMC1254" s="0"/>
      <c r="AMD1254" s="0"/>
      <c r="AME1254" s="0"/>
      <c r="AMF1254" s="0"/>
      <c r="AMG1254" s="0"/>
      <c r="AMH1254" s="0"/>
      <c r="AMI1254" s="0"/>
      <c r="AMJ1254" s="0"/>
    </row>
    <row r="1255" customFormat="false" ht="29.85" hidden="false" customHeight="false" outlineLevel="0" collapsed="false">
      <c r="A1255" s="101" t="n">
        <v>205306195</v>
      </c>
      <c r="B1255" s="13" t="s">
        <v>5898</v>
      </c>
      <c r="C1255" s="14" t="n">
        <v>7707</v>
      </c>
    </row>
    <row r="1256" customFormat="false" ht="29.85" hidden="false" customHeight="false" outlineLevel="0" collapsed="false">
      <c r="A1256" s="78" t="n">
        <v>205306198</v>
      </c>
      <c r="B1256" s="13" t="s">
        <v>3193</v>
      </c>
      <c r="C1256" s="14" t="n">
        <v>7707</v>
      </c>
    </row>
    <row r="1257" customFormat="false" ht="29.85" hidden="false" customHeight="false" outlineLevel="0" collapsed="false">
      <c r="A1257" s="78" t="n">
        <v>205306209</v>
      </c>
      <c r="B1257" s="13" t="s">
        <v>4790</v>
      </c>
      <c r="C1257" s="14" t="n">
        <v>7707</v>
      </c>
    </row>
    <row r="1258" customFormat="false" ht="29.85" hidden="false" customHeight="false" outlineLevel="0" collapsed="false">
      <c r="A1258" s="101" t="n">
        <v>205306227</v>
      </c>
      <c r="B1258" s="13" t="s">
        <v>4875</v>
      </c>
      <c r="C1258" s="14" t="n">
        <v>11486.8</v>
      </c>
    </row>
    <row r="1259" customFormat="false" ht="29.85" hidden="false" customHeight="false" outlineLevel="0" collapsed="false">
      <c r="A1259" s="78" t="n">
        <v>205306242</v>
      </c>
      <c r="B1259" s="13" t="s">
        <v>4708</v>
      </c>
      <c r="C1259" s="14" t="n">
        <v>15414</v>
      </c>
    </row>
    <row r="1260" customFormat="false" ht="29.85" hidden="false" customHeight="false" outlineLevel="0" collapsed="false">
      <c r="A1260" s="78" t="n">
        <v>205306243</v>
      </c>
      <c r="B1260" s="13" t="s">
        <v>4437</v>
      </c>
      <c r="C1260" s="14" t="n">
        <v>26974.5</v>
      </c>
    </row>
    <row r="1261" customFormat="false" ht="15.65" hidden="false" customHeight="false" outlineLevel="0" collapsed="false">
      <c r="A1261" s="78" t="n">
        <v>205306256</v>
      </c>
      <c r="B1261" s="13" t="s">
        <v>2000</v>
      </c>
      <c r="C1261" s="14" t="n">
        <v>7707</v>
      </c>
    </row>
    <row r="1262" customFormat="false" ht="29.85" hidden="false" customHeight="false" outlineLevel="0" collapsed="false">
      <c r="A1262" s="78" t="n">
        <v>205306261</v>
      </c>
      <c r="B1262" s="13" t="s">
        <v>5347</v>
      </c>
      <c r="C1262" s="14" t="n">
        <v>7707</v>
      </c>
    </row>
    <row r="1263" customFormat="false" ht="29.85" hidden="false" customHeight="false" outlineLevel="0" collapsed="false">
      <c r="A1263" s="78" t="n">
        <v>205306265</v>
      </c>
      <c r="B1263" s="13" t="s">
        <v>1036</v>
      </c>
      <c r="C1263" s="14" t="n">
        <v>7707</v>
      </c>
    </row>
    <row r="1264" customFormat="false" ht="29.85" hidden="false" customHeight="false" outlineLevel="0" collapsed="false">
      <c r="A1264" s="78" t="n">
        <v>205306268</v>
      </c>
      <c r="B1264" s="13" t="s">
        <v>4627</v>
      </c>
      <c r="C1264" s="14" t="n">
        <v>11486.8</v>
      </c>
    </row>
    <row r="1265" customFormat="false" ht="29.85" hidden="false" customHeight="false" outlineLevel="0" collapsed="false">
      <c r="A1265" s="78" t="n">
        <v>205306284</v>
      </c>
      <c r="B1265" s="13" t="s">
        <v>4624</v>
      </c>
      <c r="C1265" s="14" t="n">
        <v>7707</v>
      </c>
    </row>
    <row r="1266" customFormat="false" ht="15.65" hidden="false" customHeight="false" outlineLevel="0" collapsed="false">
      <c r="A1266" s="78" t="n">
        <v>205306291</v>
      </c>
      <c r="B1266" s="13" t="s">
        <v>5849</v>
      </c>
      <c r="C1266" s="14" t="n">
        <v>7707</v>
      </c>
    </row>
    <row r="1267" s="12" customFormat="true" ht="29.85" hidden="false" customHeight="false" outlineLevel="0" collapsed="false">
      <c r="A1267" s="101" t="n">
        <v>205306301</v>
      </c>
      <c r="B1267" s="13" t="s">
        <v>6731</v>
      </c>
      <c r="C1267" s="14" t="n">
        <v>11486.8</v>
      </c>
      <c r="AMB1267" s="0"/>
      <c r="AMC1267" s="0"/>
      <c r="AMD1267" s="0"/>
      <c r="AME1267" s="0"/>
      <c r="AMF1267" s="0"/>
      <c r="AMG1267" s="0"/>
      <c r="AMH1267" s="0"/>
      <c r="AMI1267" s="0"/>
      <c r="AMJ1267" s="0"/>
    </row>
    <row r="1268" customFormat="false" ht="29.85" hidden="false" customHeight="false" outlineLevel="0" collapsed="false">
      <c r="A1268" s="78" t="n">
        <v>205306316</v>
      </c>
      <c r="B1268" s="13" t="s">
        <v>4630</v>
      </c>
      <c r="C1268" s="14" t="n">
        <v>7707</v>
      </c>
    </row>
    <row r="1269" customFormat="false" ht="29.85" hidden="false" customHeight="false" outlineLevel="0" collapsed="false">
      <c r="A1269" s="78" t="n">
        <v>205306321</v>
      </c>
      <c r="B1269" s="13" t="s">
        <v>4292</v>
      </c>
      <c r="C1269" s="14" t="n">
        <v>7707</v>
      </c>
    </row>
    <row r="1270" customFormat="false" ht="29.85" hidden="false" customHeight="false" outlineLevel="0" collapsed="false">
      <c r="A1270" s="78" t="n">
        <v>205306330</v>
      </c>
      <c r="B1270" s="13" t="s">
        <v>471</v>
      </c>
      <c r="C1270" s="14" t="n">
        <v>38535</v>
      </c>
    </row>
    <row r="1271" customFormat="false" ht="29.85" hidden="false" customHeight="false" outlineLevel="0" collapsed="false">
      <c r="A1271" s="78" t="n">
        <v>205306336</v>
      </c>
      <c r="B1271" s="13" t="s">
        <v>3800</v>
      </c>
      <c r="C1271" s="14" t="n">
        <v>19267.5</v>
      </c>
    </row>
    <row r="1272" customFormat="false" ht="29.85" hidden="false" customHeight="false" outlineLevel="0" collapsed="false">
      <c r="A1272" s="78" t="n">
        <v>205306351</v>
      </c>
      <c r="B1272" s="13" t="s">
        <v>1219</v>
      </c>
      <c r="C1272" s="14" t="n">
        <v>7707</v>
      </c>
    </row>
    <row r="1273" customFormat="false" ht="29.85" hidden="false" customHeight="false" outlineLevel="0" collapsed="false">
      <c r="A1273" s="78" t="n">
        <v>205306353</v>
      </c>
      <c r="B1273" s="13" t="s">
        <v>778</v>
      </c>
      <c r="C1273" s="14" t="n">
        <v>11560.5</v>
      </c>
    </row>
    <row r="1274" customFormat="false" ht="29.85" hidden="false" customHeight="false" outlineLevel="0" collapsed="false">
      <c r="A1274" s="7" t="n">
        <v>205306356</v>
      </c>
      <c r="B1274" s="9" t="s">
        <v>4474</v>
      </c>
      <c r="C1274" s="10" t="n">
        <v>11560.5</v>
      </c>
    </row>
    <row r="1275" customFormat="false" ht="29.85" hidden="false" customHeight="false" outlineLevel="0" collapsed="false">
      <c r="A1275" s="7" t="n">
        <v>205306356</v>
      </c>
      <c r="B1275" s="9" t="s">
        <v>4475</v>
      </c>
      <c r="C1275" s="10" t="n">
        <v>11560.5</v>
      </c>
    </row>
    <row r="1276" customFormat="false" ht="29.85" hidden="false" customHeight="false" outlineLevel="0" collapsed="false">
      <c r="A1276" s="101" t="n">
        <v>205306363</v>
      </c>
      <c r="B1276" s="13" t="s">
        <v>297</v>
      </c>
      <c r="C1276" s="14" t="n">
        <v>7707</v>
      </c>
    </row>
    <row r="1277" customFormat="false" ht="29.85" hidden="false" customHeight="false" outlineLevel="0" collapsed="false">
      <c r="A1277" s="78" t="n">
        <v>205306368</v>
      </c>
      <c r="B1277" s="13" t="s">
        <v>5885</v>
      </c>
      <c r="C1277" s="14" t="n">
        <v>11560.5</v>
      </c>
    </row>
    <row r="1278" customFormat="false" ht="29.85" hidden="false" customHeight="false" outlineLevel="0" collapsed="false">
      <c r="A1278" s="78" t="n">
        <v>205306385</v>
      </c>
      <c r="B1278" s="13" t="s">
        <v>3749</v>
      </c>
      <c r="C1278" s="14" t="n">
        <v>7707</v>
      </c>
    </row>
    <row r="1279" customFormat="false" ht="15.65" hidden="false" customHeight="false" outlineLevel="0" collapsed="false">
      <c r="A1279" s="7" t="n">
        <v>205306390</v>
      </c>
      <c r="B1279" s="9" t="s">
        <v>1901</v>
      </c>
      <c r="C1279" s="10" t="n">
        <v>11560.5</v>
      </c>
    </row>
    <row r="1280" customFormat="false" ht="29.85" hidden="false" customHeight="false" outlineLevel="0" collapsed="false">
      <c r="A1280" s="7" t="n">
        <v>205306390</v>
      </c>
      <c r="B1280" s="9" t="s">
        <v>1902</v>
      </c>
      <c r="C1280" s="10" t="n">
        <v>11560.5</v>
      </c>
    </row>
    <row r="1281" s="12" customFormat="true" ht="29.85" hidden="false" customHeight="false" outlineLevel="0" collapsed="false">
      <c r="A1281" s="7" t="n">
        <v>205306403</v>
      </c>
      <c r="B1281" s="9" t="s">
        <v>1001</v>
      </c>
      <c r="C1281" s="10" t="n">
        <v>7707</v>
      </c>
      <c r="AMB1281" s="0"/>
      <c r="AMC1281" s="0"/>
      <c r="AMD1281" s="0"/>
      <c r="AME1281" s="0"/>
      <c r="AMF1281" s="0"/>
      <c r="AMG1281" s="0"/>
      <c r="AMH1281" s="0"/>
      <c r="AMI1281" s="0"/>
      <c r="AMJ1281" s="0"/>
    </row>
    <row r="1282" s="12" customFormat="true" ht="29.85" hidden="false" customHeight="false" outlineLevel="0" collapsed="false">
      <c r="A1282" s="7" t="n">
        <v>205306403</v>
      </c>
      <c r="B1282" s="9" t="s">
        <v>1002</v>
      </c>
      <c r="C1282" s="10" t="n">
        <v>7707</v>
      </c>
      <c r="AMB1282" s="0"/>
      <c r="AMC1282" s="0"/>
      <c r="AMD1282" s="0"/>
      <c r="AME1282" s="0"/>
      <c r="AMF1282" s="0"/>
      <c r="AMG1282" s="0"/>
      <c r="AMH1282" s="0"/>
      <c r="AMI1282" s="0"/>
      <c r="AMJ1282" s="0"/>
    </row>
    <row r="1283" customFormat="false" ht="29.85" hidden="false" customHeight="false" outlineLevel="0" collapsed="false">
      <c r="A1283" s="7" t="n">
        <v>205306403</v>
      </c>
      <c r="B1283" s="9" t="s">
        <v>1003</v>
      </c>
      <c r="C1283" s="10" t="n">
        <v>7707</v>
      </c>
    </row>
    <row r="1284" customFormat="false" ht="29.85" hidden="false" customHeight="false" outlineLevel="0" collapsed="false">
      <c r="A1284" s="7" t="n">
        <v>205306403</v>
      </c>
      <c r="B1284" s="9" t="s">
        <v>1004</v>
      </c>
      <c r="C1284" s="10" t="n">
        <v>7707</v>
      </c>
    </row>
    <row r="1285" customFormat="false" ht="29.85" hidden="false" customHeight="false" outlineLevel="0" collapsed="false">
      <c r="A1285" s="7" t="n">
        <v>205306403</v>
      </c>
      <c r="B1285" s="9" t="s">
        <v>1005</v>
      </c>
      <c r="C1285" s="10" t="n">
        <v>7707</v>
      </c>
    </row>
    <row r="1286" customFormat="false" ht="29.85" hidden="false" customHeight="false" outlineLevel="0" collapsed="false">
      <c r="A1286" s="7" t="n">
        <v>205306403</v>
      </c>
      <c r="B1286" s="20" t="s">
        <v>1006</v>
      </c>
      <c r="C1286" s="21" t="n">
        <v>7707</v>
      </c>
    </row>
    <row r="1287" customFormat="false" ht="29.85" hidden="false" customHeight="false" outlineLevel="0" collapsed="false">
      <c r="A1287" s="78" t="n">
        <v>205306408</v>
      </c>
      <c r="B1287" s="13" t="s">
        <v>1434</v>
      </c>
      <c r="C1287" s="14" t="n">
        <v>23121</v>
      </c>
    </row>
    <row r="1288" customFormat="false" ht="29.85" hidden="false" customHeight="false" outlineLevel="0" collapsed="false">
      <c r="A1288" s="101" t="n">
        <v>205306418</v>
      </c>
      <c r="B1288" s="13" t="s">
        <v>6809</v>
      </c>
      <c r="C1288" s="14" t="n">
        <v>15414</v>
      </c>
    </row>
    <row r="1289" customFormat="false" ht="29.85" hidden="false" customHeight="false" outlineLevel="0" collapsed="false">
      <c r="A1289" s="78" t="n">
        <v>205306420</v>
      </c>
      <c r="B1289" s="13" t="s">
        <v>6306</v>
      </c>
      <c r="C1289" s="14" t="n">
        <v>26974.5</v>
      </c>
    </row>
    <row r="1290" customFormat="false" ht="29.85" hidden="false" customHeight="false" outlineLevel="0" collapsed="false">
      <c r="A1290" s="78" t="n">
        <v>205306426</v>
      </c>
      <c r="B1290" s="13" t="s">
        <v>6502</v>
      </c>
      <c r="C1290" s="14" t="n">
        <v>7707</v>
      </c>
    </row>
    <row r="1291" customFormat="false" ht="29.85" hidden="false" customHeight="false" outlineLevel="0" collapsed="false">
      <c r="A1291" s="78" t="n">
        <v>205306430</v>
      </c>
      <c r="B1291" s="13" t="s">
        <v>5397</v>
      </c>
      <c r="C1291" s="14" t="n">
        <v>15414</v>
      </c>
    </row>
    <row r="1292" customFormat="false" ht="29.85" hidden="false" customHeight="false" outlineLevel="0" collapsed="false">
      <c r="A1292" s="101" t="n">
        <v>205306455</v>
      </c>
      <c r="B1292" s="13" t="s">
        <v>3499</v>
      </c>
      <c r="C1292" s="14" t="n">
        <v>7707</v>
      </c>
    </row>
    <row r="1293" customFormat="false" ht="29.85" hidden="false" customHeight="false" outlineLevel="0" collapsed="false">
      <c r="A1293" s="101" t="n">
        <v>205306470</v>
      </c>
      <c r="B1293" s="13" t="s">
        <v>2253</v>
      </c>
      <c r="C1293" s="14" t="n">
        <v>7707</v>
      </c>
    </row>
    <row r="1294" customFormat="false" ht="29.85" hidden="false" customHeight="false" outlineLevel="0" collapsed="false">
      <c r="A1294" s="78" t="n">
        <v>205306476</v>
      </c>
      <c r="B1294" s="13" t="s">
        <v>5288</v>
      </c>
      <c r="C1294" s="14" t="n">
        <v>23121</v>
      </c>
    </row>
    <row r="1295" customFormat="false" ht="29.85" hidden="false" customHeight="false" outlineLevel="0" collapsed="false">
      <c r="A1295" s="101" t="n">
        <v>205306477</v>
      </c>
      <c r="B1295" s="13" t="s">
        <v>5455</v>
      </c>
      <c r="C1295" s="14" t="n">
        <v>7707</v>
      </c>
    </row>
    <row r="1296" s="32" customFormat="true" ht="29.85" hidden="false" customHeight="false" outlineLevel="0" collapsed="false">
      <c r="A1296" s="101" t="n">
        <v>205306484</v>
      </c>
      <c r="B1296" s="13" t="s">
        <v>1622</v>
      </c>
      <c r="C1296" s="14" t="n">
        <v>3853.5</v>
      </c>
      <c r="ALZ1296" s="0"/>
      <c r="AMA1296" s="0"/>
      <c r="AMB1296" s="0"/>
      <c r="AMC1296" s="0"/>
      <c r="AMD1296" s="0"/>
      <c r="AME1296" s="0"/>
      <c r="AMF1296" s="0"/>
      <c r="AMG1296" s="0"/>
      <c r="AMH1296" s="0"/>
      <c r="AMI1296" s="0"/>
      <c r="AMJ1296" s="0"/>
    </row>
    <row r="1297" customFormat="false" ht="29.85" hidden="false" customHeight="false" outlineLevel="0" collapsed="false">
      <c r="A1297" s="78" t="n">
        <v>205306488</v>
      </c>
      <c r="B1297" s="13" t="s">
        <v>4499</v>
      </c>
      <c r="C1297" s="14" t="n">
        <v>50095.5</v>
      </c>
    </row>
    <row r="1298" s="69" customFormat="true" ht="29.85" hidden="false" customHeight="false" outlineLevel="0" collapsed="false">
      <c r="A1298" s="78" t="n">
        <v>205306490</v>
      </c>
      <c r="B1298" s="13" t="s">
        <v>2570</v>
      </c>
      <c r="C1298" s="14" t="n">
        <v>7707</v>
      </c>
      <c r="AMB1298" s="0"/>
      <c r="AMC1298" s="0"/>
      <c r="AMD1298" s="0"/>
      <c r="AME1298" s="0"/>
      <c r="AMF1298" s="0"/>
      <c r="AMG1298" s="0"/>
      <c r="AMH1298" s="0"/>
      <c r="AMI1298" s="0"/>
      <c r="AMJ1298" s="0"/>
    </row>
    <row r="1299" customFormat="false" ht="29.85" hidden="false" customHeight="false" outlineLevel="0" collapsed="false">
      <c r="A1299" s="78" t="n">
        <v>205306494</v>
      </c>
      <c r="B1299" s="13" t="s">
        <v>2151</v>
      </c>
      <c r="C1299" s="14" t="n">
        <v>7707</v>
      </c>
    </row>
    <row r="1300" customFormat="false" ht="29.85" hidden="false" customHeight="false" outlineLevel="0" collapsed="false">
      <c r="A1300" s="78" t="n">
        <v>205306496</v>
      </c>
      <c r="B1300" s="13" t="s">
        <v>542</v>
      </c>
      <c r="C1300" s="14" t="n">
        <v>7707</v>
      </c>
    </row>
    <row r="1301" customFormat="false" ht="29.85" hidden="false" customHeight="false" outlineLevel="0" collapsed="false">
      <c r="A1301" s="78" t="n">
        <v>205306498</v>
      </c>
      <c r="B1301" s="13" t="s">
        <v>1711</v>
      </c>
      <c r="C1301" s="14" t="n">
        <v>7707</v>
      </c>
    </row>
    <row r="1302" customFormat="false" ht="15.65" hidden="false" customHeight="false" outlineLevel="0" collapsed="false">
      <c r="A1302" s="78" t="n">
        <v>205306499</v>
      </c>
      <c r="B1302" s="13" t="s">
        <v>6505</v>
      </c>
      <c r="C1302" s="14" t="n">
        <v>7707</v>
      </c>
    </row>
    <row r="1303" customFormat="false" ht="29.85" hidden="false" customHeight="false" outlineLevel="0" collapsed="false">
      <c r="A1303" s="78" t="n">
        <v>205306501</v>
      </c>
      <c r="B1303" s="13" t="s">
        <v>1796</v>
      </c>
      <c r="C1303" s="14" t="n">
        <v>15414</v>
      </c>
    </row>
    <row r="1304" customFormat="false" ht="29.85" hidden="false" customHeight="false" outlineLevel="0" collapsed="false">
      <c r="A1304" s="78" t="n">
        <v>205306502</v>
      </c>
      <c r="B1304" s="13" t="s">
        <v>5013</v>
      </c>
      <c r="C1304" s="14" t="n">
        <v>7707</v>
      </c>
    </row>
    <row r="1305" customFormat="false" ht="29.85" hidden="false" customHeight="false" outlineLevel="0" collapsed="false">
      <c r="A1305" s="78" t="n">
        <v>205306505</v>
      </c>
      <c r="B1305" s="13" t="s">
        <v>2148</v>
      </c>
      <c r="C1305" s="14" t="n">
        <v>7707</v>
      </c>
    </row>
    <row r="1306" customFormat="false" ht="29.85" hidden="false" customHeight="false" outlineLevel="0" collapsed="false">
      <c r="A1306" s="101" t="n">
        <v>205306506</v>
      </c>
      <c r="B1306" s="13" t="s">
        <v>5277</v>
      </c>
      <c r="C1306" s="14" t="n">
        <v>7707</v>
      </c>
    </row>
    <row r="1307" customFormat="false" ht="29.85" hidden="false" customHeight="false" outlineLevel="0" collapsed="false">
      <c r="A1307" s="78" t="n">
        <v>205306509</v>
      </c>
      <c r="B1307" s="13" t="s">
        <v>2522</v>
      </c>
      <c r="C1307" s="14" t="n">
        <v>23121</v>
      </c>
    </row>
    <row r="1308" customFormat="false" ht="29.85" hidden="false" customHeight="false" outlineLevel="0" collapsed="false">
      <c r="A1308" s="78" t="n">
        <v>205306511</v>
      </c>
      <c r="B1308" s="13" t="s">
        <v>4456</v>
      </c>
      <c r="C1308" s="14" t="n">
        <v>7707</v>
      </c>
    </row>
    <row r="1309" customFormat="false" ht="15" hidden="false" customHeight="false" outlineLevel="0" collapsed="false">
      <c r="A1309" s="104" t="n">
        <v>205306512</v>
      </c>
      <c r="B1309" s="67"/>
      <c r="C1309" s="68" t="n">
        <v>0</v>
      </c>
    </row>
    <row r="1310" customFormat="false" ht="29.85" hidden="false" customHeight="false" outlineLevel="0" collapsed="false">
      <c r="A1310" s="78" t="n">
        <v>205306518</v>
      </c>
      <c r="B1310" s="13" t="s">
        <v>5706</v>
      </c>
      <c r="C1310" s="14" t="n">
        <v>15414</v>
      </c>
    </row>
    <row r="1311" customFormat="false" ht="29.85" hidden="false" customHeight="false" outlineLevel="0" collapsed="false">
      <c r="A1311" s="78" t="n">
        <v>205306521</v>
      </c>
      <c r="B1311" s="13" t="s">
        <v>1843</v>
      </c>
      <c r="C1311" s="14" t="n">
        <v>11560.5</v>
      </c>
    </row>
    <row r="1312" customFormat="false" ht="29.85" hidden="false" customHeight="false" outlineLevel="0" collapsed="false">
      <c r="A1312" s="78" t="n">
        <v>205306527</v>
      </c>
      <c r="B1312" s="13" t="s">
        <v>4723</v>
      </c>
      <c r="C1312" s="14" t="n">
        <v>7707</v>
      </c>
    </row>
    <row r="1313" customFormat="false" ht="15.65" hidden="false" customHeight="false" outlineLevel="0" collapsed="false">
      <c r="A1313" s="7" t="n">
        <v>205306535</v>
      </c>
      <c r="B1313" s="9" t="s">
        <v>2543</v>
      </c>
      <c r="C1313" s="10" t="n">
        <v>34681.5</v>
      </c>
    </row>
    <row r="1314" customFormat="false" ht="29.85" hidden="false" customHeight="false" outlineLevel="0" collapsed="false">
      <c r="A1314" s="7" t="n">
        <v>205306535</v>
      </c>
      <c r="B1314" s="9" t="s">
        <v>2544</v>
      </c>
      <c r="C1314" s="10" t="n">
        <v>34681.5</v>
      </c>
    </row>
    <row r="1315" customFormat="false" ht="29.85" hidden="false" customHeight="false" outlineLevel="0" collapsed="false">
      <c r="A1315" s="7" t="n">
        <v>205306535</v>
      </c>
      <c r="B1315" s="9" t="s">
        <v>2545</v>
      </c>
      <c r="C1315" s="10" t="n">
        <v>34681.5</v>
      </c>
    </row>
    <row r="1316" customFormat="false" ht="29.85" hidden="false" customHeight="false" outlineLevel="0" collapsed="false">
      <c r="A1316" s="7" t="n">
        <v>205306535</v>
      </c>
      <c r="B1316" s="9" t="s">
        <v>2546</v>
      </c>
      <c r="C1316" s="10" t="n">
        <v>34681.5</v>
      </c>
    </row>
    <row r="1317" customFormat="false" ht="29.85" hidden="false" customHeight="false" outlineLevel="0" collapsed="false">
      <c r="A1317" s="78" t="n">
        <v>205306537</v>
      </c>
      <c r="B1317" s="13" t="s">
        <v>4612</v>
      </c>
      <c r="C1317" s="14" t="n">
        <v>11486.8</v>
      </c>
    </row>
    <row r="1318" customFormat="false" ht="29.85" hidden="false" customHeight="false" outlineLevel="0" collapsed="false">
      <c r="A1318" s="102" t="n">
        <v>205306539</v>
      </c>
      <c r="B1318" s="30" t="s">
        <v>3776</v>
      </c>
      <c r="C1318" s="31" t="n">
        <v>7707</v>
      </c>
    </row>
    <row r="1319" customFormat="false" ht="29.85" hidden="false" customHeight="false" outlineLevel="0" collapsed="false">
      <c r="A1319" s="78" t="n">
        <v>205306541</v>
      </c>
      <c r="B1319" s="13" t="s">
        <v>4857</v>
      </c>
      <c r="C1319" s="14" t="n">
        <v>19267.5</v>
      </c>
    </row>
    <row r="1320" customFormat="false" ht="29.85" hidden="false" customHeight="false" outlineLevel="0" collapsed="false">
      <c r="A1320" s="101" t="n">
        <v>205306543</v>
      </c>
      <c r="B1320" s="13" t="s">
        <v>5965</v>
      </c>
      <c r="C1320" s="14" t="n">
        <v>7707</v>
      </c>
    </row>
    <row r="1321" customFormat="false" ht="29.85" hidden="false" customHeight="false" outlineLevel="0" collapsed="false">
      <c r="A1321" s="78" t="n">
        <v>205306544</v>
      </c>
      <c r="B1321" s="13" t="s">
        <v>6209</v>
      </c>
      <c r="C1321" s="14" t="n">
        <v>7707</v>
      </c>
    </row>
    <row r="1322" customFormat="false" ht="29.85" hidden="false" customHeight="false" outlineLevel="0" collapsed="false">
      <c r="A1322" s="78" t="n">
        <v>205306548</v>
      </c>
      <c r="B1322" s="13" t="s">
        <v>2136</v>
      </c>
      <c r="C1322" s="14" t="n">
        <v>7707</v>
      </c>
    </row>
    <row r="1323" customFormat="false" ht="29.85" hidden="false" customHeight="false" outlineLevel="0" collapsed="false">
      <c r="A1323" s="7" t="n">
        <v>205306549</v>
      </c>
      <c r="B1323" s="9" t="s">
        <v>6746</v>
      </c>
      <c r="C1323" s="10" t="n">
        <v>15414</v>
      </c>
    </row>
    <row r="1324" customFormat="false" ht="29.85" hidden="false" customHeight="false" outlineLevel="0" collapsed="false">
      <c r="A1324" s="7" t="n">
        <v>205306549</v>
      </c>
      <c r="B1324" s="9" t="s">
        <v>6747</v>
      </c>
      <c r="C1324" s="10" t="n">
        <v>15414</v>
      </c>
    </row>
    <row r="1325" s="12" customFormat="true" ht="29.85" hidden="false" customHeight="false" outlineLevel="0" collapsed="false">
      <c r="A1325" s="78" t="n">
        <v>205306553</v>
      </c>
      <c r="B1325" s="13" t="s">
        <v>1594</v>
      </c>
      <c r="C1325" s="14" t="n">
        <v>7707</v>
      </c>
      <c r="AMB1325" s="0"/>
      <c r="AMC1325" s="0"/>
      <c r="AMD1325" s="0"/>
      <c r="AME1325" s="0"/>
      <c r="AMF1325" s="0"/>
      <c r="AMG1325" s="0"/>
      <c r="AMH1325" s="0"/>
      <c r="AMI1325" s="0"/>
      <c r="AMJ1325" s="0"/>
    </row>
    <row r="1326" customFormat="false" ht="29.85" hidden="false" customHeight="false" outlineLevel="0" collapsed="false">
      <c r="A1326" s="7" t="n">
        <v>205306557</v>
      </c>
      <c r="B1326" s="9" t="s">
        <v>5303</v>
      </c>
      <c r="C1326" s="10" t="n">
        <v>11560.5</v>
      </c>
    </row>
    <row r="1327" customFormat="false" ht="29.85" hidden="false" customHeight="false" outlineLevel="0" collapsed="false">
      <c r="A1327" s="7" t="n">
        <v>205306557</v>
      </c>
      <c r="B1327" s="9" t="s">
        <v>5304</v>
      </c>
      <c r="C1327" s="10" t="n">
        <v>11560.5</v>
      </c>
    </row>
    <row r="1328" customFormat="false" ht="29.85" hidden="false" customHeight="false" outlineLevel="0" collapsed="false">
      <c r="A1328" s="78" t="n">
        <v>205306558</v>
      </c>
      <c r="B1328" s="13" t="s">
        <v>4908</v>
      </c>
      <c r="C1328" s="14" t="n">
        <v>3853.5</v>
      </c>
    </row>
    <row r="1329" s="12" customFormat="true" ht="29.85" hidden="false" customHeight="false" outlineLevel="0" collapsed="false">
      <c r="A1329" s="101" t="n">
        <v>205306559</v>
      </c>
      <c r="B1329" s="13" t="s">
        <v>4478</v>
      </c>
      <c r="C1329" s="14" t="n">
        <v>11560.5</v>
      </c>
      <c r="AMB1329" s="0"/>
      <c r="AMC1329" s="0"/>
      <c r="AMD1329" s="0"/>
      <c r="AME1329" s="0"/>
      <c r="AMF1329" s="0"/>
      <c r="AMG1329" s="0"/>
      <c r="AMH1329" s="0"/>
      <c r="AMI1329" s="0"/>
      <c r="AMJ1329" s="0"/>
    </row>
    <row r="1330" customFormat="false" ht="29.85" hidden="false" customHeight="false" outlineLevel="0" collapsed="false">
      <c r="A1330" s="78" t="n">
        <v>205306563</v>
      </c>
      <c r="B1330" s="13" t="s">
        <v>4276</v>
      </c>
      <c r="C1330" s="14" t="n">
        <v>4693.5</v>
      </c>
    </row>
    <row r="1331" s="32" customFormat="true" ht="29.85" hidden="false" customHeight="false" outlineLevel="0" collapsed="false">
      <c r="A1331" s="78" t="n">
        <v>205306573</v>
      </c>
      <c r="B1331" s="13" t="s">
        <v>3032</v>
      </c>
      <c r="C1331" s="14" t="n">
        <v>23121</v>
      </c>
      <c r="ALZ1331" s="0"/>
      <c r="AMA1331" s="0"/>
      <c r="AMB1331" s="0"/>
      <c r="AMC1331" s="0"/>
      <c r="AMD1331" s="0"/>
      <c r="AME1331" s="0"/>
      <c r="AMF1331" s="0"/>
      <c r="AMG1331" s="0"/>
      <c r="AMH1331" s="0"/>
      <c r="AMI1331" s="0"/>
      <c r="AMJ1331" s="0"/>
    </row>
    <row r="1332" customFormat="false" ht="29.85" hidden="false" customHeight="false" outlineLevel="0" collapsed="false">
      <c r="A1332" s="78" t="n">
        <v>205306582</v>
      </c>
      <c r="B1332" s="13" t="s">
        <v>419</v>
      </c>
      <c r="C1332" s="14" t="n">
        <v>15414</v>
      </c>
    </row>
    <row r="1333" customFormat="false" ht="29.85" hidden="false" customHeight="false" outlineLevel="0" collapsed="false">
      <c r="A1333" s="78" t="n">
        <v>205306584</v>
      </c>
      <c r="B1333" s="13" t="s">
        <v>2154</v>
      </c>
      <c r="C1333" s="14" t="n">
        <v>7707</v>
      </c>
    </row>
    <row r="1334" s="12" customFormat="true" ht="29.85" hidden="false" customHeight="false" outlineLevel="0" collapsed="false">
      <c r="A1334" s="78" t="n">
        <v>205306589</v>
      </c>
      <c r="B1334" s="13" t="s">
        <v>5968</v>
      </c>
      <c r="C1334" s="14" t="n">
        <v>7707</v>
      </c>
      <c r="AMB1334" s="0"/>
      <c r="AMC1334" s="0"/>
      <c r="AMD1334" s="0"/>
      <c r="AME1334" s="0"/>
      <c r="AMF1334" s="0"/>
      <c r="AMG1334" s="0"/>
      <c r="AMH1334" s="0"/>
      <c r="AMI1334" s="0"/>
      <c r="AMJ1334" s="0"/>
    </row>
    <row r="1335" s="12" customFormat="true" ht="15.65" hidden="false" customHeight="false" outlineLevel="0" collapsed="false">
      <c r="A1335" s="78" t="n">
        <v>205306597</v>
      </c>
      <c r="B1335" s="13" t="s">
        <v>545</v>
      </c>
      <c r="C1335" s="14" t="n">
        <v>53949</v>
      </c>
      <c r="AMB1335" s="0"/>
      <c r="AMC1335" s="0"/>
      <c r="AMD1335" s="0"/>
      <c r="AME1335" s="0"/>
      <c r="AMF1335" s="0"/>
      <c r="AMG1335" s="0"/>
      <c r="AMH1335" s="0"/>
      <c r="AMI1335" s="0"/>
      <c r="AMJ1335" s="0"/>
    </row>
    <row r="1336" s="12" customFormat="true" ht="29.85" hidden="false" customHeight="false" outlineLevel="0" collapsed="false">
      <c r="A1336" s="78" t="n">
        <v>205306599</v>
      </c>
      <c r="B1336" s="13" t="s">
        <v>2316</v>
      </c>
      <c r="C1336" s="14" t="n">
        <v>7707</v>
      </c>
      <c r="AMB1336" s="0"/>
      <c r="AMC1336" s="0"/>
      <c r="AMD1336" s="0"/>
      <c r="AME1336" s="0"/>
      <c r="AMF1336" s="0"/>
      <c r="AMG1336" s="0"/>
      <c r="AMH1336" s="0"/>
      <c r="AMI1336" s="0"/>
      <c r="AMJ1336" s="0"/>
    </row>
    <row r="1337" customFormat="false" ht="29.85" hidden="false" customHeight="false" outlineLevel="0" collapsed="false">
      <c r="A1337" s="101" t="n">
        <v>205306600</v>
      </c>
      <c r="B1337" s="13" t="s">
        <v>1637</v>
      </c>
      <c r="C1337" s="14" t="n">
        <v>34681.5</v>
      </c>
    </row>
    <row r="1338" customFormat="false" ht="29.85" hidden="false" customHeight="false" outlineLevel="0" collapsed="false">
      <c r="A1338" s="78" t="n">
        <v>205306609</v>
      </c>
      <c r="B1338" s="13" t="s">
        <v>1691</v>
      </c>
      <c r="C1338" s="14" t="n">
        <v>23121</v>
      </c>
    </row>
    <row r="1339" customFormat="false" ht="29.85" hidden="false" customHeight="false" outlineLevel="0" collapsed="false">
      <c r="A1339" s="7" t="n">
        <v>205306612</v>
      </c>
      <c r="B1339" s="9" t="s">
        <v>489</v>
      </c>
      <c r="C1339" s="10" t="n">
        <v>23121</v>
      </c>
    </row>
    <row r="1340" customFormat="false" ht="29.85" hidden="false" customHeight="false" outlineLevel="0" collapsed="false">
      <c r="A1340" s="7" t="n">
        <v>205306612</v>
      </c>
      <c r="B1340" s="9" t="s">
        <v>490</v>
      </c>
      <c r="C1340" s="10" t="n">
        <v>23121</v>
      </c>
    </row>
    <row r="1341" s="12" customFormat="true" ht="15.65" hidden="false" customHeight="false" outlineLevel="0" collapsed="false">
      <c r="A1341" s="78" t="n">
        <v>205306617</v>
      </c>
      <c r="B1341" s="13" t="s">
        <v>1097</v>
      </c>
      <c r="C1341" s="14" t="n">
        <v>26974.5</v>
      </c>
      <c r="AMB1341" s="0"/>
      <c r="AMC1341" s="0"/>
      <c r="AMD1341" s="0"/>
      <c r="AME1341" s="0"/>
      <c r="AMF1341" s="0"/>
      <c r="AMG1341" s="0"/>
      <c r="AMH1341" s="0"/>
      <c r="AMI1341" s="0"/>
      <c r="AMJ1341" s="0"/>
    </row>
    <row r="1342" s="12" customFormat="true" ht="29.85" hidden="false" customHeight="false" outlineLevel="0" collapsed="false">
      <c r="A1342" s="78" t="n">
        <v>205306622</v>
      </c>
      <c r="B1342" s="13" t="s">
        <v>1554</v>
      </c>
      <c r="C1342" s="14" t="n">
        <v>7707</v>
      </c>
      <c r="AMB1342" s="0"/>
      <c r="AMC1342" s="0"/>
      <c r="AMD1342" s="0"/>
      <c r="AME1342" s="0"/>
      <c r="AMF1342" s="0"/>
      <c r="AMG1342" s="0"/>
      <c r="AMH1342" s="0"/>
      <c r="AMI1342" s="0"/>
      <c r="AMJ1342" s="0"/>
    </row>
    <row r="1343" s="12" customFormat="true" ht="29.85" hidden="false" customHeight="false" outlineLevel="0" collapsed="false">
      <c r="A1343" s="78" t="n">
        <v>205306623</v>
      </c>
      <c r="B1343" s="13" t="s">
        <v>4333</v>
      </c>
      <c r="C1343" s="14" t="n">
        <v>23121</v>
      </c>
      <c r="AMB1343" s="0"/>
      <c r="AMC1343" s="0"/>
      <c r="AMD1343" s="0"/>
      <c r="AME1343" s="0"/>
      <c r="AMF1343" s="0"/>
      <c r="AMG1343" s="0"/>
      <c r="AMH1343" s="0"/>
      <c r="AMI1343" s="0"/>
      <c r="AMJ1343" s="0"/>
    </row>
    <row r="1344" customFormat="false" ht="29.85" hidden="false" customHeight="false" outlineLevel="0" collapsed="false">
      <c r="A1344" s="78" t="n">
        <v>205306629</v>
      </c>
      <c r="B1344" s="13" t="s">
        <v>1591</v>
      </c>
      <c r="C1344" s="14" t="n">
        <v>7707</v>
      </c>
    </row>
    <row r="1345" customFormat="false" ht="29.85" hidden="false" customHeight="false" outlineLevel="0" collapsed="false">
      <c r="A1345" s="78" t="n">
        <v>205306642</v>
      </c>
      <c r="B1345" s="13" t="s">
        <v>6427</v>
      </c>
      <c r="C1345" s="14" t="n">
        <v>3853.5</v>
      </c>
    </row>
    <row r="1346" customFormat="false" ht="29.85" hidden="false" customHeight="false" outlineLevel="0" collapsed="false">
      <c r="A1346" s="78" t="n">
        <v>205306653</v>
      </c>
      <c r="B1346" s="13" t="s">
        <v>5752</v>
      </c>
      <c r="C1346" s="14" t="n">
        <v>23121</v>
      </c>
    </row>
    <row r="1347" customFormat="false" ht="29.85" hidden="false" customHeight="false" outlineLevel="0" collapsed="false">
      <c r="A1347" s="78" t="n">
        <v>205306654</v>
      </c>
      <c r="B1347" s="13" t="s">
        <v>1676</v>
      </c>
      <c r="C1347" s="14" t="n">
        <v>17230.2</v>
      </c>
    </row>
    <row r="1348" customFormat="false" ht="15.65" hidden="false" customHeight="false" outlineLevel="0" collapsed="false">
      <c r="A1348" s="78" t="n">
        <v>205306656</v>
      </c>
      <c r="B1348" s="13" t="s">
        <v>6713</v>
      </c>
      <c r="C1348" s="14" t="n">
        <v>11486.8</v>
      </c>
    </row>
    <row r="1349" customFormat="false" ht="29.85" hidden="false" customHeight="false" outlineLevel="0" collapsed="false">
      <c r="A1349" s="78" t="n">
        <v>205306663</v>
      </c>
      <c r="B1349" s="13" t="s">
        <v>6549</v>
      </c>
      <c r="C1349" s="14" t="n">
        <v>23121</v>
      </c>
    </row>
    <row r="1350" customFormat="false" ht="29.85" hidden="false" customHeight="false" outlineLevel="0" collapsed="false">
      <c r="A1350" s="78" t="n">
        <v>205306680</v>
      </c>
      <c r="B1350" s="13" t="s">
        <v>320</v>
      </c>
      <c r="C1350" s="14" t="n">
        <v>26974.5</v>
      </c>
    </row>
    <row r="1351" customFormat="false" ht="29.85" hidden="false" customHeight="false" outlineLevel="0" collapsed="false">
      <c r="A1351" s="101" t="n">
        <v>205306695</v>
      </c>
      <c r="B1351" s="13" t="s">
        <v>1817</v>
      </c>
      <c r="C1351" s="14" t="n">
        <v>11486.8</v>
      </c>
    </row>
    <row r="1352" customFormat="false" ht="29.85" hidden="false" customHeight="false" outlineLevel="0" collapsed="false">
      <c r="A1352" s="101" t="n">
        <v>205306696</v>
      </c>
      <c r="B1352" s="13" t="s">
        <v>6716</v>
      </c>
      <c r="C1352" s="14" t="n">
        <v>7707</v>
      </c>
    </row>
    <row r="1353" customFormat="false" ht="29.85" hidden="false" customHeight="false" outlineLevel="0" collapsed="false">
      <c r="A1353" s="78" t="n">
        <v>205306700</v>
      </c>
      <c r="B1353" s="13" t="s">
        <v>6402</v>
      </c>
      <c r="C1353" s="14" t="n">
        <v>11486.8</v>
      </c>
    </row>
    <row r="1354" customFormat="false" ht="29.85" hidden="false" customHeight="false" outlineLevel="0" collapsed="false">
      <c r="A1354" s="78" t="n">
        <v>205306705</v>
      </c>
      <c r="B1354" s="13" t="s">
        <v>3140</v>
      </c>
      <c r="C1354" s="14" t="n">
        <v>11486.8</v>
      </c>
    </row>
    <row r="1355" customFormat="false" ht="29.85" hidden="false" customHeight="false" outlineLevel="0" collapsed="false">
      <c r="A1355" s="78" t="n">
        <v>205306706</v>
      </c>
      <c r="B1355" s="13" t="s">
        <v>1783</v>
      </c>
      <c r="C1355" s="14" t="n">
        <v>11560.5</v>
      </c>
    </row>
    <row r="1356" customFormat="false" ht="29.85" hidden="false" customHeight="false" outlineLevel="0" collapsed="false">
      <c r="A1356" s="78" t="n">
        <v>205306710</v>
      </c>
      <c r="B1356" s="13" t="s">
        <v>130</v>
      </c>
      <c r="C1356" s="14" t="n">
        <v>9387</v>
      </c>
    </row>
    <row r="1357" customFormat="false" ht="29.85" hidden="false" customHeight="false" outlineLevel="0" collapsed="false">
      <c r="A1357" s="78" t="n">
        <v>205306726</v>
      </c>
      <c r="B1357" s="13" t="s">
        <v>21</v>
      </c>
      <c r="C1357" s="14" t="n">
        <v>53949</v>
      </c>
    </row>
    <row r="1358" s="32" customFormat="true" ht="24.25" hidden="false" customHeight="true" outlineLevel="0" collapsed="false">
      <c r="A1358" s="78" t="n">
        <v>205306727</v>
      </c>
      <c r="B1358" s="13" t="s">
        <v>5208</v>
      </c>
      <c r="C1358" s="14" t="n">
        <v>7707</v>
      </c>
      <c r="ALZ1358" s="0"/>
      <c r="AMA1358" s="0"/>
      <c r="AMB1358" s="0"/>
      <c r="AMC1358" s="0"/>
      <c r="AMD1358" s="0"/>
      <c r="AME1358" s="0"/>
      <c r="AMF1358" s="0"/>
      <c r="AMG1358" s="0"/>
      <c r="AMH1358" s="0"/>
      <c r="AMI1358" s="0"/>
      <c r="AMJ1358" s="0"/>
    </row>
    <row r="1359" s="12" customFormat="true" ht="29.85" hidden="false" customHeight="false" outlineLevel="0" collapsed="false">
      <c r="A1359" s="78" t="n">
        <v>205306749</v>
      </c>
      <c r="B1359" s="13" t="s">
        <v>6622</v>
      </c>
      <c r="C1359" s="14" t="n">
        <v>11560.5</v>
      </c>
      <c r="AMB1359" s="0"/>
      <c r="AMC1359" s="0"/>
      <c r="AMD1359" s="0"/>
      <c r="AME1359" s="0"/>
      <c r="AMF1359" s="0"/>
      <c r="AMG1359" s="0"/>
      <c r="AMH1359" s="0"/>
      <c r="AMI1359" s="0"/>
      <c r="AMJ1359" s="0"/>
    </row>
    <row r="1360" customFormat="false" ht="29.85" hidden="false" customHeight="false" outlineLevel="0" collapsed="false">
      <c r="A1360" s="101" t="n">
        <v>205306780</v>
      </c>
      <c r="B1360" s="13" t="s">
        <v>6812</v>
      </c>
      <c r="C1360" s="14" t="n">
        <v>3853.5</v>
      </c>
    </row>
    <row r="1361" customFormat="false" ht="29.85" hidden="false" customHeight="false" outlineLevel="0" collapsed="false">
      <c r="A1361" s="78" t="n">
        <v>205306789</v>
      </c>
      <c r="B1361" s="13" t="s">
        <v>1840</v>
      </c>
      <c r="C1361" s="14" t="n">
        <v>28717</v>
      </c>
    </row>
    <row r="1362" customFormat="false" ht="29.85" hidden="false" customHeight="false" outlineLevel="0" collapsed="false">
      <c r="A1362" s="101" t="n">
        <v>205306790</v>
      </c>
      <c r="B1362" s="13" t="s">
        <v>4248</v>
      </c>
      <c r="C1362" s="14" t="n">
        <v>7707</v>
      </c>
    </row>
    <row r="1363" customFormat="false" ht="29.85" hidden="false" customHeight="false" outlineLevel="0" collapsed="false">
      <c r="A1363" s="78" t="n">
        <v>205306813</v>
      </c>
      <c r="B1363" s="13" t="s">
        <v>5244</v>
      </c>
      <c r="C1363" s="14" t="n">
        <v>7707</v>
      </c>
    </row>
    <row r="1364" customFormat="false" ht="15.65" hidden="false" customHeight="false" outlineLevel="0" collapsed="false">
      <c r="A1364" s="78" t="n">
        <v>205306816</v>
      </c>
      <c r="B1364" s="13" t="s">
        <v>2259</v>
      </c>
      <c r="C1364" s="14" t="n">
        <v>11560.5</v>
      </c>
    </row>
    <row r="1365" customFormat="false" ht="29.85" hidden="false" customHeight="false" outlineLevel="0" collapsed="false">
      <c r="A1365" s="7" t="n">
        <v>205306819</v>
      </c>
      <c r="B1365" s="9" t="s">
        <v>6843</v>
      </c>
      <c r="C1365" s="10" t="n">
        <v>11560.5</v>
      </c>
    </row>
    <row r="1366" customFormat="false" ht="15.65" hidden="false" customHeight="false" outlineLevel="0" collapsed="false">
      <c r="A1366" s="7" t="n">
        <v>205306819</v>
      </c>
      <c r="B1366" s="9" t="s">
        <v>6844</v>
      </c>
      <c r="C1366" s="10" t="n">
        <v>7707</v>
      </c>
    </row>
    <row r="1367" customFormat="false" ht="29.85" hidden="false" customHeight="false" outlineLevel="0" collapsed="false">
      <c r="A1367" s="7" t="n">
        <v>205306819</v>
      </c>
      <c r="B1367" s="9" t="s">
        <v>6845</v>
      </c>
      <c r="C1367" s="10" t="n">
        <v>7707</v>
      </c>
    </row>
    <row r="1368" customFormat="false" ht="29.85" hidden="false" customHeight="false" outlineLevel="0" collapsed="false">
      <c r="A1368" s="7" t="n">
        <v>205306819</v>
      </c>
      <c r="B1368" s="9" t="s">
        <v>6846</v>
      </c>
      <c r="C1368" s="10" t="n">
        <v>11560.5</v>
      </c>
    </row>
    <row r="1369" customFormat="false" ht="29.85" hidden="false" customHeight="false" outlineLevel="0" collapsed="false">
      <c r="A1369" s="7" t="n">
        <v>205306819</v>
      </c>
      <c r="B1369" s="9" t="s">
        <v>6847</v>
      </c>
      <c r="C1369" s="10" t="n">
        <v>7707</v>
      </c>
    </row>
    <row r="1370" customFormat="false" ht="29.85" hidden="false" customHeight="false" outlineLevel="0" collapsed="false">
      <c r="A1370" s="7" t="n">
        <v>205306819</v>
      </c>
      <c r="B1370" s="20" t="s">
        <v>6848</v>
      </c>
      <c r="C1370" s="21" t="n">
        <v>7707</v>
      </c>
    </row>
    <row r="1371" customFormat="false" ht="29.85" hidden="false" customHeight="false" outlineLevel="0" collapsed="false">
      <c r="A1371" s="78" t="n">
        <v>205306820</v>
      </c>
      <c r="B1371" s="13" t="s">
        <v>2326</v>
      </c>
      <c r="C1371" s="14" t="n">
        <v>26974.5</v>
      </c>
    </row>
    <row r="1372" customFormat="false" ht="29.85" hidden="false" customHeight="false" outlineLevel="0" collapsed="false">
      <c r="A1372" s="78" t="n">
        <v>205306823</v>
      </c>
      <c r="B1372" s="13" t="s">
        <v>3075</v>
      </c>
      <c r="C1372" s="14" t="n">
        <v>15414</v>
      </c>
    </row>
    <row r="1373" customFormat="false" ht="29.85" hidden="false" customHeight="false" outlineLevel="0" collapsed="false">
      <c r="A1373" s="78" t="n">
        <v>205306825</v>
      </c>
      <c r="B1373" s="13" t="s">
        <v>351</v>
      </c>
      <c r="C1373" s="14" t="n">
        <v>22973.6</v>
      </c>
    </row>
    <row r="1374" customFormat="false" ht="29.85" hidden="false" customHeight="false" outlineLevel="0" collapsed="false">
      <c r="A1374" s="78" t="n">
        <v>205306828</v>
      </c>
      <c r="B1374" s="13" t="s">
        <v>703</v>
      </c>
      <c r="C1374" s="14" t="n">
        <v>7707</v>
      </c>
    </row>
    <row r="1375" customFormat="false" ht="29.85" hidden="false" customHeight="false" outlineLevel="0" collapsed="false">
      <c r="A1375" s="78" t="n">
        <v>205306840</v>
      </c>
      <c r="B1375" s="13" t="s">
        <v>3990</v>
      </c>
      <c r="C1375" s="14" t="n">
        <v>11560.5</v>
      </c>
    </row>
    <row r="1376" customFormat="false" ht="29.85" hidden="false" customHeight="false" outlineLevel="0" collapsed="false">
      <c r="A1376" s="78" t="n">
        <v>205306855</v>
      </c>
      <c r="B1376" s="13" t="s">
        <v>317</v>
      </c>
      <c r="C1376" s="14" t="n">
        <v>11560.5</v>
      </c>
    </row>
    <row r="1377" customFormat="false" ht="29.85" hidden="false" customHeight="false" outlineLevel="0" collapsed="false">
      <c r="A1377" s="78" t="n">
        <v>205306856</v>
      </c>
      <c r="B1377" s="13" t="s">
        <v>4667</v>
      </c>
      <c r="C1377" s="14" t="n">
        <v>26974.5</v>
      </c>
    </row>
    <row r="1378" customFormat="false" ht="29.85" hidden="false" customHeight="false" outlineLevel="0" collapsed="false">
      <c r="A1378" s="78" t="n">
        <v>205306866</v>
      </c>
      <c r="B1378" s="13" t="s">
        <v>1109</v>
      </c>
      <c r="C1378" s="14" t="n">
        <v>45947.2</v>
      </c>
    </row>
    <row r="1379" customFormat="false" ht="29.85" hidden="false" customHeight="false" outlineLevel="0" collapsed="false">
      <c r="A1379" s="78" t="n">
        <v>205306876</v>
      </c>
      <c r="B1379" s="13" t="s">
        <v>4575</v>
      </c>
      <c r="C1379" s="14" t="n">
        <v>11560.5</v>
      </c>
    </row>
    <row r="1380" customFormat="false" ht="29.85" hidden="false" customHeight="false" outlineLevel="0" collapsed="false">
      <c r="A1380" s="104" t="n">
        <v>205306880</v>
      </c>
      <c r="B1380" s="67" t="s">
        <v>3224</v>
      </c>
      <c r="C1380" s="68" t="n">
        <v>23121</v>
      </c>
    </row>
    <row r="1381" customFormat="false" ht="29.85" hidden="false" customHeight="false" outlineLevel="0" collapsed="false">
      <c r="A1381" s="78" t="n">
        <v>205306909</v>
      </c>
      <c r="B1381" s="13" t="s">
        <v>4952</v>
      </c>
      <c r="C1381" s="14" t="n">
        <v>11486.8</v>
      </c>
    </row>
    <row r="1382" customFormat="false" ht="29.85" hidden="false" customHeight="false" outlineLevel="0" collapsed="false">
      <c r="A1382" s="78" t="n">
        <v>205306912</v>
      </c>
      <c r="B1382" s="13" t="s">
        <v>2142</v>
      </c>
      <c r="C1382" s="14" t="n">
        <v>11486.8</v>
      </c>
    </row>
    <row r="1383" customFormat="false" ht="29.85" hidden="false" customHeight="false" outlineLevel="0" collapsed="false">
      <c r="A1383" s="78" t="n">
        <v>205306916</v>
      </c>
      <c r="B1383" s="13" t="s">
        <v>1548</v>
      </c>
      <c r="C1383" s="14" t="n">
        <v>11560.5</v>
      </c>
    </row>
    <row r="1384" customFormat="false" ht="29.85" hidden="false" customHeight="false" outlineLevel="0" collapsed="false">
      <c r="A1384" s="78" t="n">
        <v>205306920</v>
      </c>
      <c r="B1384" s="13" t="s">
        <v>4714</v>
      </c>
      <c r="C1384" s="14" t="n">
        <v>18774</v>
      </c>
    </row>
    <row r="1385" s="32" customFormat="true" ht="29.85" hidden="false" customHeight="false" outlineLevel="0" collapsed="false">
      <c r="A1385" s="78" t="n">
        <v>205306923</v>
      </c>
      <c r="B1385" s="13" t="s">
        <v>871</v>
      </c>
      <c r="C1385" s="14" t="n">
        <v>11486.8</v>
      </c>
      <c r="ALZ1385" s="0"/>
      <c r="AMA1385" s="0"/>
      <c r="AMB1385" s="0"/>
      <c r="AMC1385" s="0"/>
      <c r="AMD1385" s="0"/>
      <c r="AME1385" s="0"/>
      <c r="AMF1385" s="0"/>
      <c r="AMG1385" s="0"/>
      <c r="AMH1385" s="0"/>
      <c r="AMI1385" s="0"/>
      <c r="AMJ1385" s="0"/>
    </row>
    <row r="1386" customFormat="false" ht="29.85" hidden="false" customHeight="false" outlineLevel="0" collapsed="false">
      <c r="A1386" s="78" t="n">
        <v>205306927</v>
      </c>
      <c r="B1386" s="13" t="s">
        <v>5846</v>
      </c>
      <c r="C1386" s="14" t="n">
        <v>11486.8</v>
      </c>
    </row>
    <row r="1387" customFormat="false" ht="29.85" hidden="false" customHeight="false" outlineLevel="0" collapsed="false">
      <c r="A1387" s="101" t="n">
        <v>205306930</v>
      </c>
      <c r="B1387" s="13" t="s">
        <v>6444</v>
      </c>
      <c r="C1387" s="14" t="n">
        <v>7707</v>
      </c>
    </row>
    <row r="1388" customFormat="false" ht="29.85" hidden="false" customHeight="false" outlineLevel="0" collapsed="false">
      <c r="A1388" s="78" t="n">
        <v>205306932</v>
      </c>
      <c r="B1388" s="13" t="s">
        <v>1738</v>
      </c>
      <c r="C1388" s="14" t="n">
        <v>7707</v>
      </c>
    </row>
    <row r="1389" customFormat="false" ht="15.65" hidden="false" customHeight="false" outlineLevel="0" collapsed="false">
      <c r="A1389" s="101" t="n">
        <v>205306937</v>
      </c>
      <c r="B1389" s="13" t="s">
        <v>1480</v>
      </c>
      <c r="C1389" s="14" t="n">
        <v>11486.8</v>
      </c>
    </row>
    <row r="1390" customFormat="false" ht="29.85" hidden="false" customHeight="false" outlineLevel="0" collapsed="false">
      <c r="A1390" s="78" t="n">
        <v>205306942</v>
      </c>
      <c r="B1390" s="13" t="s">
        <v>1658</v>
      </c>
      <c r="C1390" s="14" t="n">
        <v>11486.8</v>
      </c>
    </row>
    <row r="1391" customFormat="false" ht="29.85" hidden="false" customHeight="false" outlineLevel="0" collapsed="false">
      <c r="A1391" s="78" t="n">
        <v>205306965</v>
      </c>
      <c r="B1391" s="13" t="s">
        <v>154</v>
      </c>
      <c r="C1391" s="14" t="n">
        <v>19267.5</v>
      </c>
    </row>
    <row r="1392" customFormat="false" ht="15.65" hidden="false" customHeight="false" outlineLevel="0" collapsed="false">
      <c r="A1392" s="78" t="n">
        <v>205306971</v>
      </c>
      <c r="B1392" s="13" t="s">
        <v>2164</v>
      </c>
      <c r="C1392" s="14" t="n">
        <v>9387</v>
      </c>
    </row>
    <row r="1393" customFormat="false" ht="29.85" hidden="false" customHeight="false" outlineLevel="0" collapsed="false">
      <c r="A1393" s="78" t="n">
        <v>205306973</v>
      </c>
      <c r="B1393" s="13" t="s">
        <v>4887</v>
      </c>
      <c r="C1393" s="14" t="n">
        <v>34681.5</v>
      </c>
    </row>
    <row r="1394" customFormat="false" ht="15.65" hidden="false" customHeight="false" outlineLevel="0" collapsed="false">
      <c r="A1394" s="78" t="n">
        <v>205306981</v>
      </c>
      <c r="B1394" s="13" t="s">
        <v>2628</v>
      </c>
      <c r="C1394" s="14" t="n">
        <v>9387</v>
      </c>
    </row>
    <row r="1395" customFormat="false" ht="29.85" hidden="false" customHeight="false" outlineLevel="0" collapsed="false">
      <c r="A1395" s="78" t="n">
        <v>205306984</v>
      </c>
      <c r="B1395" s="13" t="s">
        <v>3358</v>
      </c>
      <c r="C1395" s="14" t="n">
        <v>7707</v>
      </c>
    </row>
    <row r="1396" customFormat="false" ht="29.85" hidden="false" customHeight="false" outlineLevel="0" collapsed="false">
      <c r="A1396" s="78" t="n">
        <v>205306986</v>
      </c>
      <c r="B1396" s="13" t="s">
        <v>6182</v>
      </c>
      <c r="C1396" s="14" t="n">
        <v>19267.5</v>
      </c>
    </row>
    <row r="1397" customFormat="false" ht="29.85" hidden="false" customHeight="false" outlineLevel="0" collapsed="false">
      <c r="A1397" s="78" t="n">
        <v>205307010</v>
      </c>
      <c r="B1397" s="13" t="s">
        <v>4068</v>
      </c>
      <c r="C1397" s="14" t="n">
        <v>7707</v>
      </c>
    </row>
    <row r="1398" customFormat="false" ht="29.85" hidden="false" customHeight="false" outlineLevel="0" collapsed="false">
      <c r="A1398" s="78" t="n">
        <v>205307016</v>
      </c>
      <c r="B1398" s="13" t="s">
        <v>5010</v>
      </c>
      <c r="C1398" s="14" t="n">
        <v>7707</v>
      </c>
    </row>
    <row r="1399" customFormat="false" ht="29.85" hidden="false" customHeight="false" outlineLevel="0" collapsed="false">
      <c r="A1399" s="78" t="n">
        <v>205307021</v>
      </c>
      <c r="B1399" s="13" t="s">
        <v>5406</v>
      </c>
      <c r="C1399" s="14" t="n">
        <v>7707</v>
      </c>
    </row>
    <row r="1400" customFormat="false" ht="15.65" hidden="false" customHeight="false" outlineLevel="0" collapsed="false">
      <c r="A1400" s="7" t="n">
        <v>205307023</v>
      </c>
      <c r="B1400" s="9" t="s">
        <v>6688</v>
      </c>
      <c r="C1400" s="10" t="n">
        <v>38535</v>
      </c>
    </row>
    <row r="1401" customFormat="false" ht="29.85" hidden="false" customHeight="false" outlineLevel="0" collapsed="false">
      <c r="A1401" s="7" t="n">
        <v>205307023</v>
      </c>
      <c r="B1401" s="9" t="s">
        <v>6689</v>
      </c>
      <c r="C1401" s="10" t="n">
        <v>38535</v>
      </c>
    </row>
    <row r="1402" customFormat="false" ht="29.85" hidden="false" customHeight="false" outlineLevel="0" collapsed="false">
      <c r="A1402" s="78" t="n">
        <v>205307044</v>
      </c>
      <c r="B1402" s="13" t="s">
        <v>6719</v>
      </c>
      <c r="C1402" s="14" t="n">
        <v>7707</v>
      </c>
    </row>
    <row r="1403" customFormat="false" ht="29.85" hidden="false" customHeight="false" outlineLevel="0" collapsed="false">
      <c r="A1403" s="78" t="n">
        <v>205307050</v>
      </c>
      <c r="B1403" s="13" t="s">
        <v>5434</v>
      </c>
      <c r="C1403" s="14" t="n">
        <v>22973.6</v>
      </c>
    </row>
    <row r="1404" s="12" customFormat="true" ht="29.85" hidden="false" customHeight="false" outlineLevel="0" collapsed="false">
      <c r="A1404" s="78" t="n">
        <v>205307051</v>
      </c>
      <c r="B1404" s="13" t="s">
        <v>5683</v>
      </c>
      <c r="C1404" s="14" t="n">
        <v>7707</v>
      </c>
      <c r="AMB1404" s="0"/>
      <c r="AMC1404" s="0"/>
      <c r="AMD1404" s="0"/>
      <c r="AME1404" s="0"/>
      <c r="AMF1404" s="0"/>
      <c r="AMG1404" s="0"/>
      <c r="AMH1404" s="0"/>
      <c r="AMI1404" s="0"/>
      <c r="AMJ1404" s="0"/>
    </row>
    <row r="1405" customFormat="false" ht="29.85" hidden="false" customHeight="false" outlineLevel="0" collapsed="false">
      <c r="A1405" s="78" t="n">
        <v>205307058</v>
      </c>
      <c r="B1405" s="13" t="s">
        <v>1195</v>
      </c>
      <c r="C1405" s="14" t="n">
        <v>11560.5</v>
      </c>
    </row>
    <row r="1406" customFormat="false" ht="15.65" hidden="false" customHeight="false" outlineLevel="0" collapsed="false">
      <c r="A1406" s="78" t="n">
        <v>205307062</v>
      </c>
      <c r="B1406" s="13" t="s">
        <v>5548</v>
      </c>
      <c r="C1406" s="14" t="n">
        <v>11486.8</v>
      </c>
    </row>
    <row r="1407" customFormat="false" ht="29.85" hidden="false" customHeight="false" outlineLevel="0" collapsed="false">
      <c r="A1407" s="78" t="n">
        <v>205307065</v>
      </c>
      <c r="B1407" s="13" t="s">
        <v>524</v>
      </c>
      <c r="C1407" s="14" t="n">
        <v>7707</v>
      </c>
    </row>
    <row r="1408" customFormat="false" ht="29.85" hidden="false" customHeight="false" outlineLevel="0" collapsed="false">
      <c r="A1408" s="101" t="n">
        <v>205307077</v>
      </c>
      <c r="B1408" s="13" t="s">
        <v>6799</v>
      </c>
      <c r="C1408" s="14" t="n">
        <v>28717</v>
      </c>
    </row>
    <row r="1409" customFormat="false" ht="29.85" hidden="false" customHeight="false" outlineLevel="0" collapsed="false">
      <c r="A1409" s="7" t="n">
        <v>205307090</v>
      </c>
      <c r="B1409" s="9" t="s">
        <v>6545</v>
      </c>
      <c r="C1409" s="10" t="n">
        <v>23121</v>
      </c>
    </row>
    <row r="1410" customFormat="false" ht="15.65" hidden="false" customHeight="false" outlineLevel="0" collapsed="false">
      <c r="A1410" s="7" t="n">
        <v>205307090</v>
      </c>
      <c r="B1410" s="9" t="s">
        <v>6546</v>
      </c>
      <c r="C1410" s="10" t="n">
        <v>23121</v>
      </c>
    </row>
    <row r="1411" customFormat="false" ht="29.85" hidden="false" customHeight="false" outlineLevel="0" collapsed="false">
      <c r="A1411" s="78" t="n">
        <v>205307109</v>
      </c>
      <c r="B1411" s="13" t="s">
        <v>4224</v>
      </c>
      <c r="C1411" s="14" t="n">
        <v>23121</v>
      </c>
    </row>
    <row r="1412" customFormat="false" ht="29.85" hidden="false" customHeight="false" outlineLevel="0" collapsed="false">
      <c r="A1412" s="78" t="n">
        <v>205307110</v>
      </c>
      <c r="B1412" s="13" t="s">
        <v>3764</v>
      </c>
      <c r="C1412" s="14" t="n">
        <v>7707</v>
      </c>
    </row>
    <row r="1413" customFormat="false" ht="29.85" hidden="false" customHeight="false" outlineLevel="0" collapsed="false">
      <c r="A1413" s="78" t="n">
        <v>205307129</v>
      </c>
      <c r="B1413" s="13" t="s">
        <v>6087</v>
      </c>
      <c r="C1413" s="14" t="n">
        <v>23121</v>
      </c>
    </row>
    <row r="1414" customFormat="false" ht="29.85" hidden="false" customHeight="false" outlineLevel="0" collapsed="false">
      <c r="A1414" s="78" t="n">
        <v>205307136</v>
      </c>
      <c r="B1414" s="13" t="s">
        <v>781</v>
      </c>
      <c r="C1414" s="14" t="n">
        <v>15414</v>
      </c>
    </row>
    <row r="1415" s="24" customFormat="true" ht="29.85" hidden="false" customHeight="false" outlineLevel="0" collapsed="false">
      <c r="A1415" s="78" t="n">
        <v>205307137</v>
      </c>
      <c r="B1415" s="13" t="s">
        <v>2847</v>
      </c>
      <c r="C1415" s="14" t="n">
        <v>11486.8</v>
      </c>
      <c r="ALZ1415" s="0"/>
      <c r="AMA1415" s="0"/>
      <c r="AMB1415" s="0"/>
      <c r="AMC1415" s="0"/>
      <c r="AMD1415" s="0"/>
      <c r="AME1415" s="0"/>
      <c r="AMF1415" s="0"/>
      <c r="AMG1415" s="0"/>
      <c r="AMH1415" s="0"/>
      <c r="AMI1415" s="0"/>
      <c r="AMJ1415" s="0"/>
    </row>
    <row r="1416" customFormat="false" ht="29.85" hidden="false" customHeight="false" outlineLevel="0" collapsed="false">
      <c r="A1416" s="78" t="n">
        <v>205307144</v>
      </c>
      <c r="B1416" s="13" t="s">
        <v>3217</v>
      </c>
      <c r="C1416" s="14" t="n">
        <v>30828</v>
      </c>
    </row>
    <row r="1417" customFormat="false" ht="29.85" hidden="false" customHeight="false" outlineLevel="0" collapsed="false">
      <c r="A1417" s="78" t="n">
        <v>205307147</v>
      </c>
      <c r="B1417" s="13" t="s">
        <v>6447</v>
      </c>
      <c r="C1417" s="14" t="n">
        <v>9387</v>
      </c>
    </row>
    <row r="1418" customFormat="false" ht="29.85" hidden="false" customHeight="false" outlineLevel="0" collapsed="false">
      <c r="A1418" s="7" t="n">
        <v>205307152</v>
      </c>
      <c r="B1418" s="9" t="s">
        <v>5986</v>
      </c>
      <c r="C1418" s="10" t="n">
        <v>15414</v>
      </c>
    </row>
    <row r="1419" customFormat="false" ht="15.65" hidden="false" customHeight="false" outlineLevel="0" collapsed="false">
      <c r="A1419" s="7" t="n">
        <v>205307152</v>
      </c>
      <c r="B1419" s="9" t="s">
        <v>5987</v>
      </c>
      <c r="C1419" s="10" t="n">
        <v>18774</v>
      </c>
    </row>
    <row r="1420" customFormat="false" ht="15.65" hidden="false" customHeight="false" outlineLevel="0" collapsed="false">
      <c r="A1420" s="7" t="n">
        <v>205307152</v>
      </c>
      <c r="B1420" s="9" t="s">
        <v>5988</v>
      </c>
      <c r="C1420" s="10" t="n">
        <v>18774</v>
      </c>
    </row>
    <row r="1421" customFormat="false" ht="29.85" hidden="false" customHeight="false" outlineLevel="0" collapsed="false">
      <c r="A1421" s="78" t="n">
        <v>205307153</v>
      </c>
      <c r="B1421" s="13" t="s">
        <v>4971</v>
      </c>
      <c r="C1421" s="14" t="n">
        <v>9387</v>
      </c>
    </row>
    <row r="1422" customFormat="false" ht="29.85" hidden="false" customHeight="false" outlineLevel="0" collapsed="false">
      <c r="A1422" s="78" t="n">
        <v>205307192</v>
      </c>
      <c r="B1422" s="13" t="s">
        <v>2194</v>
      </c>
      <c r="C1422" s="14" t="n">
        <v>28161</v>
      </c>
    </row>
    <row r="1423" s="12" customFormat="true" ht="29.85" hidden="false" customHeight="false" outlineLevel="0" collapsed="false">
      <c r="A1423" s="78" t="n">
        <v>205307208</v>
      </c>
      <c r="B1423" s="13" t="s">
        <v>2323</v>
      </c>
      <c r="C1423" s="14" t="n">
        <v>26974.5</v>
      </c>
      <c r="AMB1423" s="0"/>
      <c r="AMC1423" s="0"/>
      <c r="AMD1423" s="0"/>
      <c r="AME1423" s="0"/>
      <c r="AMF1423" s="0"/>
      <c r="AMG1423" s="0"/>
      <c r="AMH1423" s="0"/>
      <c r="AMI1423" s="0"/>
      <c r="AMJ1423" s="0"/>
    </row>
    <row r="1424" customFormat="false" ht="29.85" hidden="false" customHeight="false" outlineLevel="0" collapsed="false">
      <c r="A1424" s="7" t="n">
        <v>205307213</v>
      </c>
      <c r="B1424" s="9" t="s">
        <v>5200</v>
      </c>
      <c r="C1424" s="10" t="n">
        <v>3853.5</v>
      </c>
    </row>
    <row r="1425" customFormat="false" ht="29.85" hidden="false" customHeight="false" outlineLevel="0" collapsed="false">
      <c r="A1425" s="7" t="n">
        <v>205307213</v>
      </c>
      <c r="B1425" s="9" t="s">
        <v>5201</v>
      </c>
      <c r="C1425" s="10" t="n">
        <v>3853.5</v>
      </c>
    </row>
    <row r="1426" s="12" customFormat="true" ht="29.85" hidden="false" customHeight="false" outlineLevel="0" collapsed="false">
      <c r="A1426" s="7" t="n">
        <v>205307213</v>
      </c>
      <c r="B1426" s="9" t="s">
        <v>5202</v>
      </c>
      <c r="C1426" s="10" t="n">
        <v>3853.5</v>
      </c>
      <c r="AMB1426" s="0"/>
      <c r="AMC1426" s="0"/>
      <c r="AMD1426" s="0"/>
      <c r="AME1426" s="0"/>
      <c r="AMF1426" s="0"/>
      <c r="AMG1426" s="0"/>
      <c r="AMH1426" s="0"/>
      <c r="AMI1426" s="0"/>
      <c r="AMJ1426" s="0"/>
    </row>
    <row r="1427" customFormat="false" ht="29.85" hidden="false" customHeight="false" outlineLevel="0" collapsed="false">
      <c r="A1427" s="78" t="n">
        <v>205307219</v>
      </c>
      <c r="B1427" s="13" t="s">
        <v>2719</v>
      </c>
      <c r="C1427" s="14" t="n">
        <v>7707</v>
      </c>
    </row>
    <row r="1428" customFormat="false" ht="15.65" hidden="false" customHeight="false" outlineLevel="0" collapsed="false">
      <c r="A1428" s="78" t="n">
        <v>205307223</v>
      </c>
      <c r="B1428" s="13" t="s">
        <v>4233</v>
      </c>
      <c r="C1428" s="14" t="n">
        <v>23121</v>
      </c>
    </row>
    <row r="1429" customFormat="false" ht="29.85" hidden="false" customHeight="false" outlineLevel="0" collapsed="false">
      <c r="A1429" s="78" t="n">
        <v>205307227</v>
      </c>
      <c r="B1429" s="13" t="s">
        <v>3094</v>
      </c>
      <c r="C1429" s="14" t="n">
        <v>11560.5</v>
      </c>
    </row>
    <row r="1430" customFormat="false" ht="15.65" hidden="false" customHeight="false" outlineLevel="0" collapsed="false">
      <c r="A1430" s="78" t="n">
        <v>205307228</v>
      </c>
      <c r="B1430" s="13" t="s">
        <v>5321</v>
      </c>
      <c r="C1430" s="14" t="n">
        <v>7707</v>
      </c>
    </row>
    <row r="1431" customFormat="false" ht="29.85" hidden="false" customHeight="false" outlineLevel="0" collapsed="false">
      <c r="A1431" s="78" t="n">
        <v>205307257</v>
      </c>
      <c r="B1431" s="13" t="s">
        <v>4767</v>
      </c>
      <c r="C1431" s="14" t="n">
        <v>11560.5</v>
      </c>
    </row>
    <row r="1432" customFormat="false" ht="29.85" hidden="false" customHeight="false" outlineLevel="0" collapsed="false">
      <c r="A1432" s="78" t="n">
        <v>205307267</v>
      </c>
      <c r="B1432" s="13" t="s">
        <v>1213</v>
      </c>
      <c r="C1432" s="14" t="n">
        <v>11560.5</v>
      </c>
    </row>
    <row r="1433" customFormat="false" ht="29.85" hidden="false" customHeight="false" outlineLevel="0" collapsed="false">
      <c r="A1433" s="78" t="n">
        <v>205307272</v>
      </c>
      <c r="B1433" s="13" t="s">
        <v>4393</v>
      </c>
      <c r="C1433" s="14" t="n">
        <v>9387</v>
      </c>
    </row>
    <row r="1434" customFormat="false" ht="29.85" hidden="false" customHeight="false" outlineLevel="0" collapsed="false">
      <c r="A1434" s="78" t="n">
        <v>205307273</v>
      </c>
      <c r="B1434" s="13" t="s">
        <v>3049</v>
      </c>
      <c r="C1434" s="14" t="n">
        <v>7707</v>
      </c>
    </row>
    <row r="1435" customFormat="false" ht="29.85" hidden="false" customHeight="false" outlineLevel="0" collapsed="false">
      <c r="A1435" s="78" t="n">
        <v>205307282</v>
      </c>
      <c r="B1435" s="13" t="s">
        <v>5680</v>
      </c>
      <c r="C1435" s="14" t="n">
        <v>14080.5</v>
      </c>
    </row>
    <row r="1436" customFormat="false" ht="29.85" hidden="false" customHeight="false" outlineLevel="0" collapsed="false">
      <c r="A1436" s="78" t="n">
        <v>205307283</v>
      </c>
      <c r="B1436" s="13" t="s">
        <v>1661</v>
      </c>
      <c r="C1436" s="14" t="n">
        <v>15414</v>
      </c>
    </row>
    <row r="1437" s="12" customFormat="true" ht="15.65" hidden="false" customHeight="false" outlineLevel="0" collapsed="false">
      <c r="A1437" s="78" t="n">
        <v>205307284</v>
      </c>
      <c r="B1437" s="13" t="s">
        <v>5991</v>
      </c>
      <c r="C1437" s="14" t="n">
        <v>7707</v>
      </c>
      <c r="AMB1437" s="0"/>
      <c r="AMC1437" s="0"/>
      <c r="AMD1437" s="0"/>
      <c r="AME1437" s="0"/>
      <c r="AMF1437" s="0"/>
      <c r="AMG1437" s="0"/>
      <c r="AMH1437" s="0"/>
      <c r="AMI1437" s="0"/>
      <c r="AMJ1437" s="0"/>
    </row>
    <row r="1438" customFormat="false" ht="29.85" hidden="false" customHeight="false" outlineLevel="0" collapsed="false">
      <c r="A1438" s="101" t="n">
        <v>205307303</v>
      </c>
      <c r="B1438" s="13" t="s">
        <v>3904</v>
      </c>
      <c r="C1438" s="14" t="n">
        <v>7707</v>
      </c>
    </row>
    <row r="1439" customFormat="false" ht="29.85" hidden="false" customHeight="false" outlineLevel="0" collapsed="false">
      <c r="A1439" s="78" t="n">
        <v>205307322</v>
      </c>
      <c r="B1439" s="13" t="s">
        <v>6247</v>
      </c>
      <c r="C1439" s="14" t="n">
        <v>38535</v>
      </c>
    </row>
    <row r="1440" customFormat="false" ht="29.85" hidden="false" customHeight="false" outlineLevel="0" collapsed="false">
      <c r="A1440" s="78" t="n">
        <v>205307323</v>
      </c>
      <c r="B1440" s="13" t="s">
        <v>611</v>
      </c>
      <c r="C1440" s="14" t="n">
        <v>37548</v>
      </c>
    </row>
    <row r="1441" customFormat="false" ht="15.65" hidden="false" customHeight="false" outlineLevel="0" collapsed="false">
      <c r="A1441" s="78" t="n">
        <v>205307328</v>
      </c>
      <c r="B1441" s="13" t="s">
        <v>171</v>
      </c>
      <c r="C1441" s="14" t="n">
        <v>19267.5</v>
      </c>
    </row>
    <row r="1442" customFormat="false" ht="15.65" hidden="false" customHeight="false" outlineLevel="0" collapsed="false">
      <c r="A1442" s="78" t="n">
        <v>205307329</v>
      </c>
      <c r="B1442" s="13" t="s">
        <v>1949</v>
      </c>
      <c r="C1442" s="14" t="n">
        <v>7707</v>
      </c>
    </row>
    <row r="1443" customFormat="false" ht="15.65" hidden="false" customHeight="false" outlineLevel="0" collapsed="false">
      <c r="A1443" s="78" t="n">
        <v>205307332</v>
      </c>
      <c r="B1443" s="13" t="s">
        <v>2785</v>
      </c>
      <c r="C1443" s="14" t="n">
        <v>23121</v>
      </c>
    </row>
    <row r="1444" customFormat="false" ht="29.85" hidden="false" customHeight="false" outlineLevel="0" collapsed="false">
      <c r="A1444" s="101" t="n">
        <v>205307344</v>
      </c>
      <c r="B1444" s="13" t="s">
        <v>2051</v>
      </c>
      <c r="C1444" s="14" t="n">
        <v>7707</v>
      </c>
    </row>
    <row r="1445" customFormat="false" ht="29.85" hidden="false" customHeight="false" outlineLevel="0" collapsed="false">
      <c r="A1445" s="78" t="n">
        <v>205307354</v>
      </c>
      <c r="B1445" s="13" t="s">
        <v>139</v>
      </c>
      <c r="C1445" s="14" t="n">
        <v>18774</v>
      </c>
    </row>
    <row r="1446" customFormat="false" ht="29.85" hidden="false" customHeight="false" outlineLevel="0" collapsed="false">
      <c r="A1446" s="78" t="n">
        <v>205307357</v>
      </c>
      <c r="B1446" s="13" t="s">
        <v>1877</v>
      </c>
      <c r="C1446" s="14" t="n">
        <v>7707</v>
      </c>
    </row>
    <row r="1447" customFormat="false" ht="29.85" hidden="false" customHeight="false" outlineLevel="0" collapsed="false">
      <c r="A1447" s="78" t="n">
        <v>205307363</v>
      </c>
      <c r="B1447" s="13" t="s">
        <v>4008</v>
      </c>
      <c r="C1447" s="14" t="n">
        <v>7707</v>
      </c>
    </row>
    <row r="1448" customFormat="false" ht="29.85" hidden="false" customHeight="false" outlineLevel="0" collapsed="false">
      <c r="A1448" s="78" t="n">
        <v>205307364</v>
      </c>
      <c r="B1448" s="13" t="s">
        <v>3913</v>
      </c>
      <c r="C1448" s="14" t="n">
        <v>7707</v>
      </c>
    </row>
    <row r="1449" s="34" customFormat="true" ht="15.65" hidden="false" customHeight="false" outlineLevel="0" collapsed="false">
      <c r="A1449" s="101" t="n">
        <v>205307373</v>
      </c>
      <c r="B1449" s="13" t="s">
        <v>1148</v>
      </c>
      <c r="C1449" s="14" t="n">
        <v>11560.5</v>
      </c>
      <c r="D1449" s="0"/>
      <c r="E1449" s="0"/>
      <c r="F1449" s="0"/>
      <c r="G1449" s="0"/>
      <c r="H1449" s="0"/>
      <c r="I1449" s="0"/>
      <c r="J1449" s="0"/>
      <c r="K1449" s="0"/>
      <c r="L1449" s="0"/>
      <c r="M1449" s="0"/>
      <c r="ALZ1449" s="0"/>
      <c r="AMA1449" s="0"/>
      <c r="AMB1449" s="0"/>
      <c r="AMC1449" s="0"/>
      <c r="AMD1449" s="0"/>
      <c r="AME1449" s="0"/>
      <c r="AMF1449" s="0"/>
      <c r="AMG1449" s="0"/>
      <c r="AMH1449" s="0"/>
      <c r="AMI1449" s="0"/>
      <c r="AMJ1449" s="0"/>
    </row>
    <row r="1450" s="12" customFormat="true" ht="29.85" hidden="false" customHeight="false" outlineLevel="0" collapsed="false">
      <c r="A1450" s="78" t="n">
        <v>205307379</v>
      </c>
      <c r="B1450" s="13" t="s">
        <v>4670</v>
      </c>
      <c r="C1450" s="14" t="n">
        <v>26974.5</v>
      </c>
      <c r="AMB1450" s="0"/>
      <c r="AMC1450" s="0"/>
      <c r="AMD1450" s="0"/>
      <c r="AME1450" s="0"/>
      <c r="AMF1450" s="0"/>
      <c r="AMG1450" s="0"/>
      <c r="AMH1450" s="0"/>
      <c r="AMI1450" s="0"/>
      <c r="AMJ1450" s="0"/>
    </row>
    <row r="1451" customFormat="false" ht="29.85" hidden="false" customHeight="false" outlineLevel="0" collapsed="false">
      <c r="A1451" s="7" t="n">
        <v>205307382</v>
      </c>
      <c r="B1451" s="9" t="s">
        <v>268</v>
      </c>
      <c r="C1451" s="10" t="n">
        <v>7707</v>
      </c>
    </row>
    <row r="1452" customFormat="false" ht="29.85" hidden="false" customHeight="false" outlineLevel="0" collapsed="false">
      <c r="A1452" s="7" t="n">
        <v>205307382</v>
      </c>
      <c r="B1452" s="9" t="s">
        <v>269</v>
      </c>
      <c r="C1452" s="10" t="n">
        <v>7707</v>
      </c>
    </row>
    <row r="1453" customFormat="false" ht="15" hidden="false" customHeight="false" outlineLevel="0" collapsed="false">
      <c r="A1453" s="35" t="n">
        <v>205307390</v>
      </c>
      <c r="B1453" s="37"/>
      <c r="C1453" s="38" t="n">
        <v>0</v>
      </c>
    </row>
    <row r="1454" customFormat="false" ht="29.85" hidden="false" customHeight="false" outlineLevel="0" collapsed="false">
      <c r="A1454" s="101" t="n">
        <v>205307405</v>
      </c>
      <c r="B1454" s="13" t="s">
        <v>6824</v>
      </c>
      <c r="C1454" s="14" t="n">
        <v>23121</v>
      </c>
    </row>
    <row r="1455" customFormat="false" ht="29.85" hidden="false" customHeight="false" outlineLevel="0" collapsed="false">
      <c r="A1455" s="78" t="n">
        <v>205307407</v>
      </c>
      <c r="B1455" s="13" t="s">
        <v>5194</v>
      </c>
      <c r="C1455" s="14" t="n">
        <v>26974.5</v>
      </c>
    </row>
    <row r="1456" customFormat="false" ht="29.85" hidden="false" customHeight="false" outlineLevel="0" collapsed="false">
      <c r="A1456" s="78" t="n">
        <v>205307409</v>
      </c>
      <c r="B1456" s="13" t="s">
        <v>6312</v>
      </c>
      <c r="C1456" s="14" t="n">
        <v>9387</v>
      </c>
    </row>
    <row r="1457" customFormat="false" ht="29.85" hidden="false" customHeight="false" outlineLevel="0" collapsed="false">
      <c r="A1457" s="7" t="n">
        <v>205307455</v>
      </c>
      <c r="B1457" s="9" t="s">
        <v>2286</v>
      </c>
      <c r="C1457" s="10" t="n">
        <v>26974.5</v>
      </c>
    </row>
    <row r="1458" customFormat="false" ht="29.85" hidden="false" customHeight="false" outlineLevel="0" collapsed="false">
      <c r="A1458" s="7" t="n">
        <v>205307455</v>
      </c>
      <c r="B1458" s="9" t="s">
        <v>2287</v>
      </c>
      <c r="C1458" s="10" t="n">
        <v>26974.5</v>
      </c>
    </row>
    <row r="1459" customFormat="false" ht="29.85" hidden="false" customHeight="false" outlineLevel="0" collapsed="false">
      <c r="A1459" s="78" t="n">
        <v>205307487</v>
      </c>
      <c r="B1459" s="13" t="s">
        <v>2836</v>
      </c>
      <c r="C1459" s="14" t="n">
        <v>19267.5</v>
      </c>
    </row>
    <row r="1460" customFormat="false" ht="29.85" hidden="false" customHeight="false" outlineLevel="0" collapsed="false">
      <c r="A1460" s="78" t="n">
        <v>205307488</v>
      </c>
      <c r="B1460" s="13" t="s">
        <v>4193</v>
      </c>
      <c r="C1460" s="14" t="n">
        <v>26974.5</v>
      </c>
    </row>
    <row r="1461" customFormat="false" ht="29.85" hidden="false" customHeight="false" outlineLevel="0" collapsed="false">
      <c r="A1461" s="78" t="n">
        <v>205307492</v>
      </c>
      <c r="B1461" s="13" t="s">
        <v>3328</v>
      </c>
      <c r="C1461" s="14" t="n">
        <v>7707</v>
      </c>
    </row>
    <row r="1462" customFormat="false" ht="29.85" hidden="false" customHeight="false" outlineLevel="0" collapsed="false">
      <c r="A1462" s="7" t="n">
        <v>205307510</v>
      </c>
      <c r="B1462" s="9" t="s">
        <v>6776</v>
      </c>
      <c r="C1462" s="10" t="n">
        <v>7707</v>
      </c>
    </row>
    <row r="1463" customFormat="false" ht="29.85" hidden="false" customHeight="false" outlineLevel="0" collapsed="false">
      <c r="A1463" s="7" t="n">
        <v>205307510</v>
      </c>
      <c r="B1463" s="9" t="s">
        <v>6777</v>
      </c>
      <c r="C1463" s="10" t="n">
        <v>11486.8</v>
      </c>
    </row>
    <row r="1464" customFormat="false" ht="29.85" hidden="false" customHeight="false" outlineLevel="0" collapsed="false">
      <c r="A1464" s="78" t="n">
        <v>205307517</v>
      </c>
      <c r="B1464" s="13" t="s">
        <v>732</v>
      </c>
      <c r="C1464" s="14" t="n">
        <v>11560.5</v>
      </c>
    </row>
    <row r="1465" customFormat="false" ht="29.85" hidden="false" customHeight="false" outlineLevel="0" collapsed="false">
      <c r="A1465" s="78" t="n">
        <v>205307518</v>
      </c>
      <c r="B1465" s="13" t="s">
        <v>1655</v>
      </c>
      <c r="C1465" s="14" t="n">
        <v>9387</v>
      </c>
    </row>
    <row r="1466" customFormat="false" ht="29.85" hidden="false" customHeight="false" outlineLevel="0" collapsed="false">
      <c r="A1466" s="78" t="n">
        <v>205307520</v>
      </c>
      <c r="B1466" s="13" t="s">
        <v>1293</v>
      </c>
      <c r="C1466" s="14" t="n">
        <v>15414</v>
      </c>
    </row>
    <row r="1467" customFormat="false" ht="15.65" hidden="false" customHeight="false" outlineLevel="0" collapsed="false">
      <c r="A1467" s="78" t="n">
        <v>205307521</v>
      </c>
      <c r="B1467" s="13" t="s">
        <v>4884</v>
      </c>
      <c r="C1467" s="14" t="n">
        <v>19267.5</v>
      </c>
    </row>
    <row r="1468" customFormat="false" ht="29.85" hidden="false" customHeight="false" outlineLevel="0" collapsed="false">
      <c r="A1468" s="78" t="n">
        <v>205307531</v>
      </c>
      <c r="B1468" s="13" t="s">
        <v>4173</v>
      </c>
      <c r="C1468" s="14" t="n">
        <v>11560.5</v>
      </c>
    </row>
    <row r="1469" customFormat="false" ht="29.85" hidden="false" customHeight="false" outlineLevel="0" collapsed="false">
      <c r="A1469" s="78" t="n">
        <v>205307537</v>
      </c>
      <c r="B1469" s="13" t="s">
        <v>109</v>
      </c>
      <c r="C1469" s="14" t="n">
        <v>7707</v>
      </c>
    </row>
    <row r="1470" customFormat="false" ht="29.85" hidden="false" customHeight="false" outlineLevel="0" collapsed="false">
      <c r="A1470" s="78" t="n">
        <v>205307542</v>
      </c>
      <c r="B1470" s="13" t="s">
        <v>4097</v>
      </c>
      <c r="C1470" s="14" t="n">
        <v>9387</v>
      </c>
    </row>
    <row r="1471" customFormat="false" ht="29.85" hidden="false" customHeight="false" outlineLevel="0" collapsed="false">
      <c r="A1471" s="7" t="n">
        <v>205307558</v>
      </c>
      <c r="B1471" s="9" t="s">
        <v>1649</v>
      </c>
      <c r="C1471" s="10" t="n">
        <v>7707</v>
      </c>
    </row>
    <row r="1472" s="12" customFormat="true" ht="29.85" hidden="false" customHeight="false" outlineLevel="0" collapsed="false">
      <c r="A1472" s="7" t="n">
        <v>205307558</v>
      </c>
      <c r="B1472" s="9" t="s">
        <v>1650</v>
      </c>
      <c r="C1472" s="10" t="n">
        <v>7707</v>
      </c>
      <c r="AMB1472" s="0"/>
      <c r="AMC1472" s="0"/>
      <c r="AMD1472" s="0"/>
      <c r="AME1472" s="0"/>
      <c r="AMF1472" s="0"/>
      <c r="AMG1472" s="0"/>
      <c r="AMH1472" s="0"/>
      <c r="AMI1472" s="0"/>
      <c r="AMJ1472" s="0"/>
    </row>
    <row r="1473" s="12" customFormat="true" ht="29.85" hidden="false" customHeight="false" outlineLevel="0" collapsed="false">
      <c r="A1473" s="7" t="n">
        <v>205307558</v>
      </c>
      <c r="B1473" s="9" t="s">
        <v>1651</v>
      </c>
      <c r="C1473" s="10" t="n">
        <v>7707</v>
      </c>
      <c r="AMB1473" s="0"/>
      <c r="AMC1473" s="0"/>
      <c r="AMD1473" s="0"/>
      <c r="AME1473" s="0"/>
      <c r="AMF1473" s="0"/>
      <c r="AMG1473" s="0"/>
      <c r="AMH1473" s="0"/>
      <c r="AMI1473" s="0"/>
      <c r="AMJ1473" s="0"/>
    </row>
    <row r="1474" customFormat="false" ht="29.85" hidden="false" customHeight="false" outlineLevel="0" collapsed="false">
      <c r="A1474" s="7" t="n">
        <v>205307558</v>
      </c>
      <c r="B1474" s="9" t="s">
        <v>1652</v>
      </c>
      <c r="C1474" s="10" t="n">
        <v>7707</v>
      </c>
    </row>
    <row r="1475" customFormat="false" ht="29.85" hidden="false" customHeight="false" outlineLevel="0" collapsed="false">
      <c r="A1475" s="78" t="n">
        <v>205307560</v>
      </c>
      <c r="B1475" s="13" t="s">
        <v>4487</v>
      </c>
      <c r="C1475" s="14" t="n">
        <v>7707</v>
      </c>
    </row>
    <row r="1476" customFormat="false" ht="29.85" hidden="false" customHeight="false" outlineLevel="0" collapsed="false">
      <c r="A1476" s="78" t="n">
        <v>205307585</v>
      </c>
      <c r="B1476" s="13" t="s">
        <v>4130</v>
      </c>
      <c r="C1476" s="14" t="n">
        <v>11560.5</v>
      </c>
    </row>
    <row r="1477" customFormat="false" ht="15.65" hidden="false" customHeight="false" outlineLevel="0" collapsed="false">
      <c r="A1477" s="78" t="n">
        <v>205307598</v>
      </c>
      <c r="B1477" s="13" t="s">
        <v>5365</v>
      </c>
      <c r="C1477" s="14" t="n">
        <v>42241.5</v>
      </c>
    </row>
    <row r="1478" customFormat="false" ht="29.85" hidden="false" customHeight="false" outlineLevel="0" collapsed="false">
      <c r="A1478" s="78" t="n">
        <v>205307601</v>
      </c>
      <c r="B1478" s="13" t="s">
        <v>5997</v>
      </c>
      <c r="C1478" s="14" t="n">
        <v>15414</v>
      </c>
    </row>
    <row r="1479" customFormat="false" ht="29.85" hidden="false" customHeight="false" outlineLevel="0" collapsed="false">
      <c r="A1479" s="78" t="n">
        <v>205307603</v>
      </c>
      <c r="B1479" s="13" t="s">
        <v>6478</v>
      </c>
      <c r="C1479" s="14" t="n">
        <v>26974.5</v>
      </c>
    </row>
    <row r="1480" customFormat="false" ht="15.65" hidden="false" customHeight="false" outlineLevel="0" collapsed="false">
      <c r="A1480" s="78" t="n">
        <v>205307606</v>
      </c>
      <c r="B1480" s="13" t="s">
        <v>2333</v>
      </c>
      <c r="C1480" s="14" t="n">
        <v>3853.5</v>
      </c>
    </row>
    <row r="1481" customFormat="false" ht="29.85" hidden="false" customHeight="false" outlineLevel="0" collapsed="false">
      <c r="A1481" s="78" t="n">
        <v>205307607</v>
      </c>
      <c r="B1481" s="13" t="s">
        <v>71</v>
      </c>
      <c r="C1481" s="14" t="n">
        <v>7707</v>
      </c>
    </row>
    <row r="1482" customFormat="false" ht="29.85" hidden="false" customHeight="false" outlineLevel="0" collapsed="false">
      <c r="A1482" s="78" t="n">
        <v>205307611</v>
      </c>
      <c r="B1482" s="13" t="s">
        <v>5686</v>
      </c>
      <c r="C1482" s="14" t="n">
        <v>3853.5</v>
      </c>
    </row>
    <row r="1483" customFormat="false" ht="15.65" hidden="false" customHeight="false" outlineLevel="0" collapsed="false">
      <c r="A1483" s="78" t="n">
        <v>205307612</v>
      </c>
      <c r="B1483" s="13" t="s">
        <v>499</v>
      </c>
      <c r="C1483" s="14" t="n">
        <v>23467.5</v>
      </c>
    </row>
    <row r="1484" customFormat="false" ht="29.85" hidden="false" customHeight="false" outlineLevel="0" collapsed="false">
      <c r="A1484" s="78" t="n">
        <v>205307618</v>
      </c>
      <c r="B1484" s="13" t="s">
        <v>1972</v>
      </c>
      <c r="C1484" s="14" t="n">
        <v>19267.5</v>
      </c>
    </row>
    <row r="1485" customFormat="false" ht="29.85" hidden="false" customHeight="false" outlineLevel="0" collapsed="false">
      <c r="A1485" s="78" t="n">
        <v>205307625</v>
      </c>
      <c r="B1485" s="13" t="s">
        <v>4465</v>
      </c>
      <c r="C1485" s="14" t="n">
        <v>3853.5</v>
      </c>
    </row>
    <row r="1486" s="12" customFormat="true" ht="29.85" hidden="false" customHeight="false" outlineLevel="0" collapsed="false">
      <c r="A1486" s="78" t="n">
        <v>205307633</v>
      </c>
      <c r="B1486" s="13" t="s">
        <v>4221</v>
      </c>
      <c r="C1486" s="14" t="n">
        <v>19267.5</v>
      </c>
      <c r="AMB1486" s="0"/>
      <c r="AMC1486" s="0"/>
      <c r="AMD1486" s="0"/>
      <c r="AME1486" s="0"/>
      <c r="AMF1486" s="0"/>
      <c r="AMG1486" s="0"/>
      <c r="AMH1486" s="0"/>
      <c r="AMI1486" s="0"/>
      <c r="AMJ1486" s="0"/>
    </row>
    <row r="1487" s="12" customFormat="true" ht="29.85" hidden="false" customHeight="false" outlineLevel="0" collapsed="false">
      <c r="A1487" s="78" t="n">
        <v>205307642</v>
      </c>
      <c r="B1487" s="13" t="s">
        <v>1228</v>
      </c>
      <c r="C1487" s="14" t="n">
        <v>40203.8</v>
      </c>
      <c r="AMB1487" s="0"/>
      <c r="AMC1487" s="0"/>
      <c r="AMD1487" s="0"/>
      <c r="AME1487" s="0"/>
      <c r="AMF1487" s="0"/>
      <c r="AMG1487" s="0"/>
      <c r="AMH1487" s="0"/>
      <c r="AMI1487" s="0"/>
      <c r="AMJ1487" s="0"/>
    </row>
    <row r="1488" customFormat="false" ht="29.85" hidden="false" customHeight="false" outlineLevel="0" collapsed="false">
      <c r="A1488" s="78" t="n">
        <v>205307668</v>
      </c>
      <c r="B1488" s="13" t="s">
        <v>2646</v>
      </c>
      <c r="C1488" s="14" t="n">
        <v>7707</v>
      </c>
    </row>
    <row r="1489" customFormat="false" ht="29.85" hidden="false" customHeight="false" outlineLevel="0" collapsed="false">
      <c r="A1489" s="101" t="n">
        <v>205307671</v>
      </c>
      <c r="B1489" s="13" t="s">
        <v>4484</v>
      </c>
      <c r="C1489" s="14" t="n">
        <v>7707</v>
      </c>
    </row>
    <row r="1490" customFormat="false" ht="29.85" hidden="false" customHeight="false" outlineLevel="0" collapsed="false">
      <c r="A1490" s="78" t="n">
        <v>205307674</v>
      </c>
      <c r="B1490" s="13" t="s">
        <v>2451</v>
      </c>
      <c r="C1490" s="14" t="n">
        <v>26974.5</v>
      </c>
    </row>
    <row r="1491" customFormat="false" ht="29.85" hidden="false" customHeight="false" outlineLevel="0" collapsed="false">
      <c r="A1491" s="78" t="n">
        <v>205307684</v>
      </c>
      <c r="B1491" s="13" t="s">
        <v>4693</v>
      </c>
      <c r="C1491" s="14" t="n">
        <v>23121</v>
      </c>
    </row>
    <row r="1492" customFormat="false" ht="29.85" hidden="false" customHeight="false" outlineLevel="0" collapsed="false">
      <c r="A1492" s="78" t="n">
        <v>205307685</v>
      </c>
      <c r="B1492" s="13" t="s">
        <v>1237</v>
      </c>
      <c r="C1492" s="14" t="n">
        <v>11560.5</v>
      </c>
    </row>
    <row r="1493" customFormat="false" ht="29.85" hidden="false" customHeight="false" outlineLevel="0" collapsed="false">
      <c r="A1493" s="78" t="n">
        <v>205307686</v>
      </c>
      <c r="B1493" s="13" t="s">
        <v>6024</v>
      </c>
      <c r="C1493" s="14" t="n">
        <v>11560.5</v>
      </c>
    </row>
    <row r="1494" customFormat="false" ht="29.85" hidden="false" customHeight="false" outlineLevel="0" collapsed="false">
      <c r="A1494" s="101" t="n">
        <v>205307687</v>
      </c>
      <c r="B1494" s="13" t="s">
        <v>4002</v>
      </c>
      <c r="C1494" s="14" t="n">
        <v>11560.5</v>
      </c>
    </row>
    <row r="1495" customFormat="false" ht="15.65" hidden="false" customHeight="false" outlineLevel="0" collapsed="false">
      <c r="A1495" s="78" t="n">
        <v>205307695</v>
      </c>
      <c r="B1495" s="13" t="s">
        <v>2139</v>
      </c>
      <c r="C1495" s="14" t="n">
        <v>11560.5</v>
      </c>
    </row>
    <row r="1496" customFormat="false" ht="15.65" hidden="false" customHeight="false" outlineLevel="0" collapsed="false">
      <c r="A1496" s="78" t="n">
        <v>205307701</v>
      </c>
      <c r="B1496" s="13" t="s">
        <v>2819</v>
      </c>
      <c r="C1496" s="14" t="n">
        <v>11560.5</v>
      </c>
    </row>
    <row r="1497" customFormat="false" ht="29.85" hidden="false" customHeight="false" outlineLevel="0" collapsed="false">
      <c r="A1497" s="101" t="n">
        <v>205307706</v>
      </c>
      <c r="B1497" s="13" t="s">
        <v>6796</v>
      </c>
      <c r="C1497" s="14" t="n">
        <v>7707</v>
      </c>
    </row>
    <row r="1498" s="34" customFormat="true" ht="29.85" hidden="false" customHeight="false" outlineLevel="0" collapsed="false">
      <c r="A1498" s="78" t="n">
        <v>205307721</v>
      </c>
      <c r="B1498" s="13" t="s">
        <v>1313</v>
      </c>
      <c r="C1498" s="14" t="n">
        <v>28717</v>
      </c>
      <c r="D1498" s="0"/>
      <c r="E1498" s="0"/>
      <c r="F1498" s="0"/>
      <c r="G1498" s="0"/>
      <c r="H1498" s="0"/>
      <c r="I1498" s="0"/>
      <c r="J1498" s="0"/>
      <c r="K1498" s="0"/>
      <c r="L1498" s="0"/>
      <c r="M1498" s="0"/>
      <c r="ALZ1498" s="0"/>
      <c r="AMA1498" s="0"/>
      <c r="AMB1498" s="0"/>
      <c r="AMC1498" s="0"/>
      <c r="AMD1498" s="0"/>
      <c r="AME1498" s="0"/>
      <c r="AMF1498" s="0"/>
      <c r="AMG1498" s="0"/>
      <c r="AMH1498" s="0"/>
      <c r="AMI1498" s="0"/>
      <c r="AMJ1498" s="0"/>
    </row>
    <row r="1499" s="12" customFormat="true" ht="29.85" hidden="false" customHeight="false" outlineLevel="0" collapsed="false">
      <c r="A1499" s="78" t="n">
        <v>205307723</v>
      </c>
      <c r="B1499" s="13" t="s">
        <v>3773</v>
      </c>
      <c r="C1499" s="14" t="n">
        <v>7707</v>
      </c>
      <c r="AMB1499" s="0"/>
      <c r="AMC1499" s="0"/>
      <c r="AMD1499" s="0"/>
      <c r="AME1499" s="0"/>
      <c r="AMF1499" s="0"/>
      <c r="AMG1499" s="0"/>
      <c r="AMH1499" s="0"/>
      <c r="AMI1499" s="0"/>
      <c r="AMJ1499" s="0"/>
    </row>
    <row r="1500" customFormat="false" ht="15.65" hidden="false" customHeight="false" outlineLevel="0" collapsed="false">
      <c r="A1500" s="7" t="n">
        <v>205307725</v>
      </c>
      <c r="B1500" s="9" t="s">
        <v>619</v>
      </c>
      <c r="C1500" s="10" t="n">
        <v>3853.5</v>
      </c>
    </row>
    <row r="1501" customFormat="false" ht="15.65" hidden="false" customHeight="false" outlineLevel="0" collapsed="false">
      <c r="A1501" s="7" t="n">
        <v>205307725</v>
      </c>
      <c r="B1501" s="9" t="s">
        <v>620</v>
      </c>
      <c r="C1501" s="10" t="n">
        <v>7707</v>
      </c>
    </row>
    <row r="1502" customFormat="false" ht="15.65" hidden="false" customHeight="false" outlineLevel="0" collapsed="false">
      <c r="A1502" s="78" t="n">
        <v>205307731</v>
      </c>
      <c r="B1502" s="13" t="s">
        <v>5362</v>
      </c>
      <c r="C1502" s="14" t="n">
        <v>34681.5</v>
      </c>
    </row>
    <row r="1503" customFormat="false" ht="29.85" hidden="false" customHeight="false" outlineLevel="0" collapsed="false">
      <c r="A1503" s="101" t="n">
        <v>205307743</v>
      </c>
      <c r="B1503" s="13" t="s">
        <v>5840</v>
      </c>
      <c r="C1503" s="14" t="n">
        <v>23121</v>
      </c>
    </row>
    <row r="1504" customFormat="false" ht="29.85" hidden="false" customHeight="false" outlineLevel="0" collapsed="false">
      <c r="A1504" s="78" t="n">
        <v>205307747</v>
      </c>
      <c r="B1504" s="13" t="s">
        <v>2634</v>
      </c>
      <c r="C1504" s="14" t="n">
        <v>7707</v>
      </c>
    </row>
    <row r="1505" customFormat="false" ht="29.85" hidden="false" customHeight="false" outlineLevel="0" collapsed="false">
      <c r="A1505" s="101" t="n">
        <v>205307755</v>
      </c>
      <c r="B1505" s="13" t="s">
        <v>4911</v>
      </c>
      <c r="C1505" s="14" t="n">
        <v>11560.5</v>
      </c>
    </row>
    <row r="1506" customFormat="false" ht="29.85" hidden="false" customHeight="false" outlineLevel="0" collapsed="false">
      <c r="A1506" s="78" t="n">
        <v>205307770</v>
      </c>
      <c r="B1506" s="13" t="s">
        <v>2069</v>
      </c>
      <c r="C1506" s="14" t="n">
        <v>15414</v>
      </c>
    </row>
    <row r="1507" customFormat="false" ht="29.85" hidden="false" customHeight="false" outlineLevel="0" collapsed="false">
      <c r="A1507" s="78" t="n">
        <v>205307772</v>
      </c>
      <c r="B1507" s="13" t="s">
        <v>5376</v>
      </c>
      <c r="C1507" s="14" t="n">
        <v>11560.5</v>
      </c>
    </row>
    <row r="1508" customFormat="false" ht="29.85" hidden="false" customHeight="false" outlineLevel="0" collapsed="false">
      <c r="A1508" s="7" t="n">
        <v>205307810</v>
      </c>
      <c r="B1508" s="9" t="s">
        <v>5673</v>
      </c>
      <c r="C1508" s="10" t="n">
        <v>19267.5</v>
      </c>
    </row>
    <row r="1509" customFormat="false" ht="29.85" hidden="false" customHeight="false" outlineLevel="0" collapsed="false">
      <c r="A1509" s="7" t="n">
        <v>205307810</v>
      </c>
      <c r="B1509" s="9" t="s">
        <v>5674</v>
      </c>
      <c r="C1509" s="10" t="n">
        <v>19267.5</v>
      </c>
    </row>
    <row r="1510" customFormat="false" ht="29.85" hidden="false" customHeight="false" outlineLevel="0" collapsed="false">
      <c r="A1510" s="78" t="n">
        <v>205307811</v>
      </c>
      <c r="B1510" s="13" t="s">
        <v>2442</v>
      </c>
      <c r="C1510" s="14" t="n">
        <v>23121</v>
      </c>
    </row>
    <row r="1511" customFormat="false" ht="29.85" hidden="false" customHeight="false" outlineLevel="0" collapsed="false">
      <c r="A1511" s="78" t="n">
        <v>205307845</v>
      </c>
      <c r="B1511" s="13" t="s">
        <v>3636</v>
      </c>
      <c r="C1511" s="14" t="n">
        <v>23121</v>
      </c>
    </row>
    <row r="1512" customFormat="false" ht="29.85" hidden="false" customHeight="false" outlineLevel="0" collapsed="false">
      <c r="A1512" s="78" t="n">
        <v>205307867</v>
      </c>
      <c r="B1512" s="13" t="s">
        <v>859</v>
      </c>
      <c r="C1512" s="14" t="n">
        <v>19267.5</v>
      </c>
    </row>
    <row r="1513" s="12" customFormat="true" ht="29.85" hidden="false" customHeight="false" outlineLevel="0" collapsed="false">
      <c r="A1513" s="78" t="n">
        <v>205307895</v>
      </c>
      <c r="B1513" s="13" t="s">
        <v>2767</v>
      </c>
      <c r="C1513" s="14" t="n">
        <v>7707</v>
      </c>
      <c r="AMB1513" s="0"/>
      <c r="AMC1513" s="0"/>
      <c r="AMD1513" s="0"/>
      <c r="AME1513" s="0"/>
      <c r="AMF1513" s="0"/>
      <c r="AMG1513" s="0"/>
      <c r="AMH1513" s="0"/>
      <c r="AMI1513" s="0"/>
      <c r="AMJ1513" s="0"/>
    </row>
    <row r="1514" s="12" customFormat="true" ht="29.85" hidden="false" customHeight="false" outlineLevel="0" collapsed="false">
      <c r="A1514" s="78" t="n">
        <v>205307900</v>
      </c>
      <c r="B1514" s="13" t="s">
        <v>5089</v>
      </c>
      <c r="C1514" s="14" t="n">
        <v>26974.5</v>
      </c>
      <c r="AMB1514" s="0"/>
      <c r="AMC1514" s="0"/>
      <c r="AMD1514" s="0"/>
      <c r="AME1514" s="0"/>
      <c r="AMF1514" s="0"/>
      <c r="AMG1514" s="0"/>
      <c r="AMH1514" s="0"/>
      <c r="AMI1514" s="0"/>
      <c r="AMJ1514" s="0"/>
    </row>
    <row r="1515" customFormat="false" ht="29.85" hidden="false" customHeight="false" outlineLevel="0" collapsed="false">
      <c r="A1515" s="78" t="n">
        <v>205307910</v>
      </c>
      <c r="B1515" s="13" t="s">
        <v>1984</v>
      </c>
      <c r="C1515" s="14" t="n">
        <v>7707</v>
      </c>
    </row>
    <row r="1516" s="12" customFormat="true" ht="29.85" hidden="false" customHeight="false" outlineLevel="0" collapsed="false">
      <c r="A1516" s="78" t="n">
        <v>205307922</v>
      </c>
      <c r="B1516" s="13" t="s">
        <v>2339</v>
      </c>
      <c r="C1516" s="14" t="n">
        <v>34460.4</v>
      </c>
      <c r="AMB1516" s="0"/>
      <c r="AMC1516" s="0"/>
      <c r="AMD1516" s="0"/>
      <c r="AME1516" s="0"/>
      <c r="AMF1516" s="0"/>
      <c r="AMG1516" s="0"/>
      <c r="AMH1516" s="0"/>
      <c r="AMI1516" s="0"/>
      <c r="AMJ1516" s="0"/>
    </row>
    <row r="1517" customFormat="false" ht="29.85" hidden="false" customHeight="false" outlineLevel="0" collapsed="false">
      <c r="A1517" s="78" t="n">
        <v>205307935</v>
      </c>
      <c r="B1517" s="13" t="s">
        <v>3102</v>
      </c>
      <c r="C1517" s="14" t="n">
        <v>7707</v>
      </c>
    </row>
    <row r="1518" customFormat="false" ht="29.85" hidden="false" customHeight="false" outlineLevel="0" collapsed="false">
      <c r="A1518" s="78" t="n">
        <v>205307937</v>
      </c>
      <c r="B1518" s="13" t="s">
        <v>6297</v>
      </c>
      <c r="C1518" s="14" t="n">
        <v>15414</v>
      </c>
    </row>
    <row r="1519" customFormat="false" ht="15.65" hidden="false" customHeight="false" outlineLevel="0" collapsed="false">
      <c r="A1519" s="78" t="n">
        <v>205307940</v>
      </c>
      <c r="B1519" s="13" t="s">
        <v>4245</v>
      </c>
      <c r="C1519" s="14" t="n">
        <v>23121</v>
      </c>
    </row>
    <row r="1520" customFormat="false" ht="15.65" hidden="false" customHeight="false" outlineLevel="0" collapsed="false">
      <c r="A1520" s="78" t="n">
        <v>205307942</v>
      </c>
      <c r="B1520" s="13" t="s">
        <v>6282</v>
      </c>
      <c r="C1520" s="14" t="n">
        <v>15414</v>
      </c>
    </row>
    <row r="1521" customFormat="false" ht="29.85" hidden="false" customHeight="false" outlineLevel="0" collapsed="false">
      <c r="A1521" s="78" t="n">
        <v>205307946</v>
      </c>
      <c r="B1521" s="13" t="s">
        <v>3148</v>
      </c>
      <c r="C1521" s="14" t="n">
        <v>19267.5</v>
      </c>
    </row>
    <row r="1522" customFormat="false" ht="29.85" hidden="false" customHeight="false" outlineLevel="0" collapsed="false">
      <c r="A1522" s="101" t="n">
        <v>205307952</v>
      </c>
      <c r="B1522" s="13" t="s">
        <v>1825</v>
      </c>
      <c r="C1522" s="14" t="n">
        <v>17230.2</v>
      </c>
    </row>
    <row r="1523" s="12" customFormat="true" ht="29.85" hidden="false" customHeight="false" outlineLevel="0" collapsed="false">
      <c r="A1523" s="7" t="n">
        <v>205307970</v>
      </c>
      <c r="B1523" s="9" t="s">
        <v>5916</v>
      </c>
      <c r="C1523" s="10" t="n">
        <v>23121</v>
      </c>
      <c r="AMB1523" s="0"/>
      <c r="AMC1523" s="0"/>
      <c r="AMD1523" s="0"/>
      <c r="AME1523" s="0"/>
      <c r="AMF1523" s="0"/>
      <c r="AMG1523" s="0"/>
      <c r="AMH1523" s="0"/>
      <c r="AMI1523" s="0"/>
      <c r="AMJ1523" s="0"/>
    </row>
    <row r="1524" s="12" customFormat="true" ht="15.65" hidden="false" customHeight="false" outlineLevel="0" collapsed="false">
      <c r="A1524" s="7" t="n">
        <v>205307970</v>
      </c>
      <c r="B1524" s="9" t="s">
        <v>5917</v>
      </c>
      <c r="C1524" s="10" t="n">
        <v>23121</v>
      </c>
      <c r="AMB1524" s="0"/>
      <c r="AMC1524" s="0"/>
      <c r="AMD1524" s="0"/>
      <c r="AME1524" s="0"/>
      <c r="AMF1524" s="0"/>
      <c r="AMG1524" s="0"/>
      <c r="AMH1524" s="0"/>
      <c r="AMI1524" s="0"/>
      <c r="AMJ1524" s="0"/>
    </row>
    <row r="1525" customFormat="false" ht="29.85" hidden="false" customHeight="false" outlineLevel="0" collapsed="false">
      <c r="A1525" s="78" t="n">
        <v>205307971</v>
      </c>
      <c r="B1525" s="13" t="s">
        <v>2465</v>
      </c>
      <c r="C1525" s="14" t="n">
        <v>7707</v>
      </c>
    </row>
    <row r="1526" customFormat="false" ht="29.85" hidden="false" customHeight="false" outlineLevel="0" collapsed="false">
      <c r="A1526" s="78" t="n">
        <v>205307976</v>
      </c>
      <c r="B1526" s="13" t="s">
        <v>3355</v>
      </c>
      <c r="C1526" s="14" t="n">
        <v>15414</v>
      </c>
    </row>
    <row r="1527" customFormat="false" ht="29.85" hidden="false" customHeight="false" outlineLevel="0" collapsed="false">
      <c r="A1527" s="78" t="n">
        <v>205307980</v>
      </c>
      <c r="B1527" s="13" t="s">
        <v>3276</v>
      </c>
      <c r="C1527" s="14" t="n">
        <v>11560.5</v>
      </c>
    </row>
    <row r="1528" customFormat="false" ht="29.85" hidden="false" customHeight="false" outlineLevel="0" collapsed="false">
      <c r="A1528" s="78" t="n">
        <v>205307984</v>
      </c>
      <c r="B1528" s="13" t="s">
        <v>1399</v>
      </c>
      <c r="C1528" s="14" t="n">
        <v>7707</v>
      </c>
    </row>
    <row r="1529" s="12" customFormat="true" ht="15.65" hidden="false" customHeight="false" outlineLevel="0" collapsed="false">
      <c r="A1529" s="78" t="n">
        <v>205307987</v>
      </c>
      <c r="B1529" s="13" t="s">
        <v>6285</v>
      </c>
      <c r="C1529" s="14" t="n">
        <v>19267.5</v>
      </c>
      <c r="AMB1529" s="0"/>
      <c r="AMC1529" s="0"/>
      <c r="AMD1529" s="0"/>
      <c r="AME1529" s="0"/>
      <c r="AMF1529" s="0"/>
      <c r="AMG1529" s="0"/>
      <c r="AMH1529" s="0"/>
      <c r="AMI1529" s="0"/>
      <c r="AMJ1529" s="0"/>
    </row>
    <row r="1530" s="12" customFormat="true" ht="29.85" hidden="false" customHeight="false" outlineLevel="0" collapsed="false">
      <c r="A1530" s="78" t="n">
        <v>205307993</v>
      </c>
      <c r="B1530" s="13" t="s">
        <v>2810</v>
      </c>
      <c r="C1530" s="14" t="n">
        <v>11560.5</v>
      </c>
      <c r="AMB1530" s="0"/>
      <c r="AMC1530" s="0"/>
      <c r="AMD1530" s="0"/>
      <c r="AME1530" s="0"/>
      <c r="AMF1530" s="0"/>
      <c r="AMG1530" s="0"/>
      <c r="AMH1530" s="0"/>
      <c r="AMI1530" s="0"/>
      <c r="AMJ1530" s="0"/>
    </row>
    <row r="1531" customFormat="false" ht="29.85" hidden="false" customHeight="false" outlineLevel="0" collapsed="false">
      <c r="A1531" s="78" t="n">
        <v>205308004</v>
      </c>
      <c r="B1531" s="13" t="s">
        <v>2528</v>
      </c>
      <c r="C1531" s="14" t="n">
        <v>11560.5</v>
      </c>
    </row>
    <row r="1532" s="12" customFormat="true" ht="29.85" hidden="false" customHeight="false" outlineLevel="0" collapsed="false">
      <c r="A1532" s="78" t="n">
        <v>205308022</v>
      </c>
      <c r="B1532" s="13" t="s">
        <v>1179</v>
      </c>
      <c r="C1532" s="14" t="n">
        <v>34460.4</v>
      </c>
      <c r="AMB1532" s="0"/>
      <c r="AMC1532" s="0"/>
      <c r="AMD1532" s="0"/>
      <c r="AME1532" s="0"/>
      <c r="AMF1532" s="0"/>
      <c r="AMG1532" s="0"/>
      <c r="AMH1532" s="0"/>
      <c r="AMI1532" s="0"/>
      <c r="AMJ1532" s="0"/>
    </row>
    <row r="1533" customFormat="false" ht="29.85" hidden="false" customHeight="false" outlineLevel="0" collapsed="false">
      <c r="A1533" s="7" t="n">
        <v>205308037</v>
      </c>
      <c r="B1533" s="9" t="s">
        <v>4660</v>
      </c>
      <c r="C1533" s="10" t="n">
        <v>19267.5</v>
      </c>
    </row>
    <row r="1534" customFormat="false" ht="15.65" hidden="false" customHeight="false" outlineLevel="0" collapsed="false">
      <c r="A1534" s="7" t="n">
        <v>205308037</v>
      </c>
      <c r="B1534" s="9" t="s">
        <v>4661</v>
      </c>
      <c r="C1534" s="10" t="n">
        <v>19267.5</v>
      </c>
    </row>
    <row r="1535" customFormat="false" ht="29.85" hidden="false" customHeight="false" outlineLevel="0" collapsed="false">
      <c r="A1535" s="78" t="n">
        <v>205308046</v>
      </c>
      <c r="B1535" s="13" t="s">
        <v>6725</v>
      </c>
      <c r="C1535" s="14" t="n">
        <v>28717</v>
      </c>
    </row>
    <row r="1536" customFormat="false" ht="29.85" hidden="false" customHeight="false" outlineLevel="0" collapsed="false">
      <c r="A1536" s="78" t="n">
        <v>205308048</v>
      </c>
      <c r="B1536" s="13" t="s">
        <v>5235</v>
      </c>
      <c r="C1536" s="14" t="n">
        <v>15414</v>
      </c>
    </row>
    <row r="1537" customFormat="false" ht="29.85" hidden="false" customHeight="false" outlineLevel="0" collapsed="false">
      <c r="A1537" s="78" t="n">
        <v>205308059</v>
      </c>
      <c r="B1537" s="13" t="s">
        <v>5971</v>
      </c>
      <c r="C1537" s="14" t="n">
        <v>15414</v>
      </c>
    </row>
    <row r="1538" customFormat="false" ht="29.85" hidden="false" customHeight="false" outlineLevel="0" collapsed="false">
      <c r="A1538" s="78" t="n">
        <v>205308060</v>
      </c>
      <c r="B1538" s="13" t="s">
        <v>2911</v>
      </c>
      <c r="C1538" s="14" t="n">
        <v>23121</v>
      </c>
    </row>
    <row r="1539" customFormat="false" ht="29.85" hidden="false" customHeight="false" outlineLevel="0" collapsed="false">
      <c r="A1539" s="78" t="n">
        <v>205308065</v>
      </c>
      <c r="B1539" s="13" t="s">
        <v>4720</v>
      </c>
      <c r="C1539" s="14" t="n">
        <v>34460.4</v>
      </c>
    </row>
    <row r="1540" customFormat="false" ht="29.85" hidden="false" customHeight="false" outlineLevel="0" collapsed="false">
      <c r="A1540" s="78" t="n">
        <v>205308066</v>
      </c>
      <c r="B1540" s="13" t="s">
        <v>3100</v>
      </c>
      <c r="C1540" s="14" t="n">
        <v>3853.5</v>
      </c>
    </row>
    <row r="1541" customFormat="false" ht="29.85" hidden="false" customHeight="false" outlineLevel="0" collapsed="false">
      <c r="A1541" s="78" t="n">
        <v>205308073</v>
      </c>
      <c r="B1541" s="13" t="s">
        <v>4431</v>
      </c>
      <c r="C1541" s="14" t="n">
        <v>26974.5</v>
      </c>
    </row>
    <row r="1542" s="12" customFormat="true" ht="29.85" hidden="false" customHeight="false" outlineLevel="0" collapsed="false">
      <c r="A1542" s="7" t="n">
        <v>205308081</v>
      </c>
      <c r="B1542" s="9" t="s">
        <v>5334</v>
      </c>
      <c r="C1542" s="10" t="n">
        <v>7707</v>
      </c>
      <c r="AMB1542" s="0"/>
      <c r="AMC1542" s="0"/>
      <c r="AMD1542" s="0"/>
      <c r="AME1542" s="0"/>
      <c r="AMF1542" s="0"/>
      <c r="AMG1542" s="0"/>
      <c r="AMH1542" s="0"/>
      <c r="AMI1542" s="0"/>
      <c r="AMJ1542" s="0"/>
    </row>
    <row r="1543" customFormat="false" ht="29.85" hidden="false" customHeight="false" outlineLevel="0" collapsed="false">
      <c r="A1543" s="7" t="n">
        <v>205308081</v>
      </c>
      <c r="B1543" s="20" t="s">
        <v>5335</v>
      </c>
      <c r="C1543" s="21" t="n">
        <v>7707</v>
      </c>
    </row>
    <row r="1544" customFormat="false" ht="29.85" hidden="false" customHeight="false" outlineLevel="0" collapsed="false">
      <c r="A1544" s="7" t="n">
        <v>205308102</v>
      </c>
      <c r="B1544" s="9" t="s">
        <v>1507</v>
      </c>
      <c r="C1544" s="10" t="n">
        <v>11560.5</v>
      </c>
    </row>
    <row r="1545" customFormat="false" ht="29.85" hidden="false" customHeight="false" outlineLevel="0" collapsed="false">
      <c r="A1545" s="7" t="n">
        <v>205308102</v>
      </c>
      <c r="B1545" s="9" t="s">
        <v>1508</v>
      </c>
      <c r="C1545" s="10" t="n">
        <v>11560.5</v>
      </c>
    </row>
    <row r="1546" customFormat="false" ht="29.85" hidden="false" customHeight="false" outlineLevel="0" collapsed="false">
      <c r="A1546" s="78" t="n">
        <v>205308108</v>
      </c>
      <c r="B1546" s="13" t="s">
        <v>1103</v>
      </c>
      <c r="C1546" s="14" t="n">
        <v>15414</v>
      </c>
    </row>
    <row r="1547" customFormat="false" ht="29.85" hidden="false" customHeight="false" outlineLevel="0" collapsed="false">
      <c r="A1547" s="78" t="n">
        <v>205308115</v>
      </c>
      <c r="B1547" s="13" t="s">
        <v>729</v>
      </c>
      <c r="C1547" s="14" t="n">
        <v>28717</v>
      </c>
    </row>
    <row r="1548" customFormat="false" ht="29.85" hidden="false" customHeight="false" outlineLevel="0" collapsed="false">
      <c r="A1548" s="78" t="n">
        <v>205308123</v>
      </c>
      <c r="B1548" s="13" t="s">
        <v>6619</v>
      </c>
      <c r="C1548" s="14" t="n">
        <v>34460.4</v>
      </c>
    </row>
    <row r="1549" customFormat="false" ht="29.85" hidden="false" customHeight="false" outlineLevel="0" collapsed="false">
      <c r="A1549" s="78" t="n">
        <v>205308124</v>
      </c>
      <c r="B1549" s="13" t="s">
        <v>5446</v>
      </c>
      <c r="C1549" s="14" t="n">
        <v>23121</v>
      </c>
    </row>
    <row r="1550" customFormat="false" ht="29.85" hidden="false" customHeight="false" outlineLevel="0" collapsed="false">
      <c r="A1550" s="78" t="n">
        <v>205308129</v>
      </c>
      <c r="B1550" s="13" t="s">
        <v>4080</v>
      </c>
      <c r="C1550" s="14" t="n">
        <v>7707</v>
      </c>
    </row>
    <row r="1551" customFormat="false" ht="29.85" hidden="false" customHeight="false" outlineLevel="0" collapsed="false">
      <c r="A1551" s="78" t="n">
        <v>205308130</v>
      </c>
      <c r="B1551" s="13" t="s">
        <v>3440</v>
      </c>
      <c r="C1551" s="14" t="n">
        <v>34460.4</v>
      </c>
    </row>
    <row r="1552" customFormat="false" ht="29.85" hidden="false" customHeight="false" outlineLevel="0" collapsed="false">
      <c r="A1552" s="78" t="n">
        <v>205308131</v>
      </c>
      <c r="B1552" s="13" t="s">
        <v>6291</v>
      </c>
      <c r="C1552" s="14" t="n">
        <v>7707</v>
      </c>
    </row>
    <row r="1553" customFormat="false" ht="29.85" hidden="false" customHeight="false" outlineLevel="0" collapsed="false">
      <c r="A1553" s="78" t="n">
        <v>205308132</v>
      </c>
      <c r="B1553" s="13" t="s">
        <v>3505</v>
      </c>
      <c r="C1553" s="14" t="n">
        <v>19267.5</v>
      </c>
    </row>
    <row r="1554" customFormat="false" ht="29.85" hidden="false" customHeight="false" outlineLevel="0" collapsed="false">
      <c r="A1554" s="78" t="n">
        <v>205308135</v>
      </c>
      <c r="B1554" s="13" t="s">
        <v>2926</v>
      </c>
      <c r="C1554" s="14" t="n">
        <v>15414</v>
      </c>
    </row>
    <row r="1555" customFormat="false" ht="29.85" hidden="false" customHeight="false" outlineLevel="0" collapsed="false">
      <c r="A1555" s="7" t="n">
        <v>205308144</v>
      </c>
      <c r="B1555" s="9" t="s">
        <v>3489</v>
      </c>
      <c r="C1555" s="10" t="n">
        <v>3853.5</v>
      </c>
    </row>
    <row r="1556" customFormat="false" ht="15.65" hidden="false" customHeight="false" outlineLevel="0" collapsed="false">
      <c r="A1556" s="7" t="n">
        <v>205308144</v>
      </c>
      <c r="B1556" s="9" t="s">
        <v>3490</v>
      </c>
      <c r="C1556" s="10" t="n">
        <v>3853.5</v>
      </c>
    </row>
    <row r="1557" customFormat="false" ht="29.85" hidden="false" customHeight="false" outlineLevel="0" collapsed="false">
      <c r="A1557" s="78" t="n">
        <v>205308147</v>
      </c>
      <c r="B1557" s="13" t="s">
        <v>521</v>
      </c>
      <c r="C1557" s="14" t="n">
        <v>23467.5</v>
      </c>
    </row>
    <row r="1558" customFormat="false" ht="15.65" hidden="false" customHeight="false" outlineLevel="0" collapsed="false">
      <c r="A1558" s="78" t="n">
        <v>205308152</v>
      </c>
      <c r="B1558" s="13" t="s">
        <v>850</v>
      </c>
      <c r="C1558" s="14" t="n">
        <v>7707</v>
      </c>
    </row>
    <row r="1559" customFormat="false" ht="29.85" hidden="false" customHeight="false" outlineLevel="0" collapsed="false">
      <c r="A1559" s="78" t="n">
        <v>205308156</v>
      </c>
      <c r="B1559" s="13" t="s">
        <v>4351</v>
      </c>
      <c r="C1559" s="14" t="n">
        <v>7707</v>
      </c>
    </row>
    <row r="1560" customFormat="false" ht="15.65" hidden="false" customHeight="false" outlineLevel="0" collapsed="false">
      <c r="A1560" s="78" t="n">
        <v>205308158</v>
      </c>
      <c r="B1560" s="13" t="s">
        <v>3681</v>
      </c>
      <c r="C1560" s="14" t="n">
        <v>15414</v>
      </c>
    </row>
    <row r="1561" customFormat="false" ht="29.85" hidden="false" customHeight="false" outlineLevel="0" collapsed="false">
      <c r="A1561" s="78" t="n">
        <v>205308159</v>
      </c>
      <c r="B1561" s="13" t="s">
        <v>4920</v>
      </c>
      <c r="C1561" s="14" t="n">
        <v>7707</v>
      </c>
    </row>
    <row r="1562" customFormat="false" ht="29.85" hidden="false" customHeight="false" outlineLevel="0" collapsed="false">
      <c r="A1562" s="78" t="n">
        <v>205308161</v>
      </c>
      <c r="B1562" s="13" t="s">
        <v>5324</v>
      </c>
      <c r="C1562" s="14" t="n">
        <v>26974.5</v>
      </c>
    </row>
    <row r="1563" customFormat="false" ht="15.65" hidden="false" customHeight="false" outlineLevel="0" collapsed="false">
      <c r="A1563" s="78" t="n">
        <v>205308162</v>
      </c>
      <c r="B1563" s="13" t="s">
        <v>1271</v>
      </c>
      <c r="C1563" s="14" t="n">
        <v>3853.5</v>
      </c>
    </row>
    <row r="1564" customFormat="false" ht="29.85" hidden="false" customHeight="false" outlineLevel="0" collapsed="false">
      <c r="A1564" s="78" t="n">
        <v>205308167</v>
      </c>
      <c r="B1564" s="13" t="s">
        <v>1667</v>
      </c>
      <c r="C1564" s="14" t="n">
        <v>19267.5</v>
      </c>
    </row>
    <row r="1565" customFormat="false" ht="29.85" hidden="false" customHeight="false" outlineLevel="0" collapsed="false">
      <c r="A1565" s="78" t="n">
        <v>205308168</v>
      </c>
      <c r="B1565" s="13" t="s">
        <v>3717</v>
      </c>
      <c r="C1565" s="14" t="n">
        <v>26974.5</v>
      </c>
    </row>
    <row r="1566" s="12" customFormat="true" ht="29.85" hidden="false" customHeight="false" outlineLevel="0" collapsed="false">
      <c r="A1566" s="78" t="n">
        <v>205308170</v>
      </c>
      <c r="B1566" s="13" t="s">
        <v>1201</v>
      </c>
      <c r="C1566" s="14" t="n">
        <v>23121</v>
      </c>
      <c r="AMB1566" s="0"/>
      <c r="AMC1566" s="0"/>
      <c r="AMD1566" s="0"/>
      <c r="AME1566" s="0"/>
      <c r="AMF1566" s="0"/>
      <c r="AMG1566" s="0"/>
      <c r="AMH1566" s="0"/>
      <c r="AMI1566" s="0"/>
      <c r="AMJ1566" s="0"/>
    </row>
    <row r="1567" s="12" customFormat="true" ht="29.85" hidden="false" customHeight="false" outlineLevel="0" collapsed="false">
      <c r="A1567" s="78" t="n">
        <v>205308173</v>
      </c>
      <c r="B1567" s="13" t="s">
        <v>3058</v>
      </c>
      <c r="C1567" s="14" t="n">
        <v>11560.5</v>
      </c>
      <c r="AMB1567" s="0"/>
      <c r="AMC1567" s="0"/>
      <c r="AMD1567" s="0"/>
      <c r="AME1567" s="0"/>
      <c r="AMF1567" s="0"/>
      <c r="AMG1567" s="0"/>
      <c r="AMH1567" s="0"/>
      <c r="AMI1567" s="0"/>
      <c r="AMJ1567" s="0"/>
    </row>
    <row r="1568" customFormat="false" ht="29.85" hidden="false" customHeight="false" outlineLevel="0" collapsed="false">
      <c r="A1568" s="78" t="n">
        <v>205308178</v>
      </c>
      <c r="B1568" s="13" t="s">
        <v>397</v>
      </c>
      <c r="C1568" s="14" t="n">
        <v>19267.5</v>
      </c>
    </row>
    <row r="1569" s="12" customFormat="true" ht="29.85" hidden="false" customHeight="false" outlineLevel="0" collapsed="false">
      <c r="A1569" s="78" t="n">
        <v>205308182</v>
      </c>
      <c r="B1569" s="13" t="s">
        <v>3947</v>
      </c>
      <c r="C1569" s="14" t="n">
        <v>23121</v>
      </c>
      <c r="AMB1569" s="0"/>
      <c r="AMC1569" s="0"/>
      <c r="AMD1569" s="0"/>
      <c r="AME1569" s="0"/>
      <c r="AMF1569" s="0"/>
      <c r="AMG1569" s="0"/>
      <c r="AMH1569" s="0"/>
      <c r="AMI1569" s="0"/>
      <c r="AMJ1569" s="0"/>
    </row>
    <row r="1570" s="12" customFormat="true" ht="29.85" hidden="false" customHeight="false" outlineLevel="0" collapsed="false">
      <c r="A1570" s="78" t="n">
        <v>205308184</v>
      </c>
      <c r="B1570" s="13" t="s">
        <v>3884</v>
      </c>
      <c r="C1570" s="14" t="n">
        <v>19267.5</v>
      </c>
      <c r="AMB1570" s="0"/>
      <c r="AMC1570" s="0"/>
      <c r="AMD1570" s="0"/>
      <c r="AME1570" s="0"/>
      <c r="AMF1570" s="0"/>
      <c r="AMG1570" s="0"/>
      <c r="AMH1570" s="0"/>
      <c r="AMI1570" s="0"/>
      <c r="AMJ1570" s="0"/>
    </row>
    <row r="1571" s="12" customFormat="true" ht="29.85" hidden="false" customHeight="false" outlineLevel="0" collapsed="false">
      <c r="A1571" s="78" t="n">
        <v>205308186</v>
      </c>
      <c r="B1571" s="13" t="s">
        <v>40</v>
      </c>
      <c r="C1571" s="14" t="n">
        <v>34460.4</v>
      </c>
      <c r="AMB1571" s="0"/>
      <c r="AMC1571" s="0"/>
      <c r="AMD1571" s="0"/>
      <c r="AME1571" s="0"/>
      <c r="AMF1571" s="0"/>
      <c r="AMG1571" s="0"/>
      <c r="AMH1571" s="0"/>
      <c r="AMI1571" s="0"/>
      <c r="AMJ1571" s="0"/>
    </row>
    <row r="1572" customFormat="false" ht="29.85" hidden="false" customHeight="false" outlineLevel="0" collapsed="false">
      <c r="A1572" s="78" t="n">
        <v>205308190</v>
      </c>
      <c r="B1572" s="13" t="s">
        <v>578</v>
      </c>
      <c r="C1572" s="14" t="n">
        <v>5743.4</v>
      </c>
    </row>
    <row r="1573" customFormat="false" ht="29.85" hidden="false" customHeight="false" outlineLevel="0" collapsed="false">
      <c r="A1573" s="78" t="n">
        <v>205308195</v>
      </c>
      <c r="B1573" s="13" t="s">
        <v>4091</v>
      </c>
      <c r="C1573" s="14" t="n">
        <v>7707</v>
      </c>
    </row>
    <row r="1574" customFormat="false" ht="29.85" hidden="false" customHeight="false" outlineLevel="0" collapsed="false">
      <c r="A1574" s="78" t="n">
        <v>205308200</v>
      </c>
      <c r="B1574" s="13" t="s">
        <v>4734</v>
      </c>
      <c r="C1574" s="14" t="n">
        <v>23121</v>
      </c>
    </row>
    <row r="1575" customFormat="false" ht="29.85" hidden="false" customHeight="false" outlineLevel="0" collapsed="false">
      <c r="A1575" s="78" t="n">
        <v>205308201</v>
      </c>
      <c r="B1575" s="13" t="s">
        <v>835</v>
      </c>
      <c r="C1575" s="14" t="n">
        <v>15414</v>
      </c>
    </row>
    <row r="1576" customFormat="false" ht="29.85" hidden="false" customHeight="false" outlineLevel="0" collapsed="false">
      <c r="A1576" s="78" t="n">
        <v>205308202</v>
      </c>
      <c r="B1576" s="13" t="s">
        <v>6336</v>
      </c>
      <c r="C1576" s="14" t="n">
        <v>7707</v>
      </c>
    </row>
    <row r="1577" customFormat="false" ht="29.85" hidden="false" customHeight="false" outlineLevel="0" collapsed="false">
      <c r="A1577" s="7" t="n">
        <v>205308205</v>
      </c>
      <c r="B1577" s="9" t="s">
        <v>2217</v>
      </c>
      <c r="C1577" s="10" t="n">
        <v>34681.5</v>
      </c>
    </row>
    <row r="1578" customFormat="false" ht="29.85" hidden="false" customHeight="false" outlineLevel="0" collapsed="false">
      <c r="A1578" s="7" t="n">
        <v>205308205</v>
      </c>
      <c r="B1578" s="9" t="s">
        <v>2218</v>
      </c>
      <c r="C1578" s="10" t="n">
        <v>34681.5</v>
      </c>
    </row>
    <row r="1579" customFormat="false" ht="29.85" hidden="false" customHeight="false" outlineLevel="0" collapsed="false">
      <c r="A1579" s="78" t="n">
        <v>205308214</v>
      </c>
      <c r="B1579" s="13" t="s">
        <v>2822</v>
      </c>
      <c r="C1579" s="14" t="n">
        <v>11560.5</v>
      </c>
    </row>
    <row r="1580" customFormat="false" ht="29.85" hidden="false" customHeight="false" outlineLevel="0" collapsed="false">
      <c r="A1580" s="78" t="n">
        <v>205308216</v>
      </c>
      <c r="B1580" s="13" t="s">
        <v>606</v>
      </c>
      <c r="C1580" s="14" t="n">
        <v>3853.5</v>
      </c>
    </row>
    <row r="1581" customFormat="false" ht="29.85" hidden="false" customHeight="false" outlineLevel="0" collapsed="false">
      <c r="A1581" s="78" t="n">
        <v>205308221</v>
      </c>
      <c r="B1581" s="13" t="s">
        <v>608</v>
      </c>
      <c r="C1581" s="14" t="n">
        <v>3853.5</v>
      </c>
    </row>
    <row r="1582" customFormat="false" ht="29.85" hidden="false" customHeight="false" outlineLevel="0" collapsed="false">
      <c r="A1582" s="78" t="n">
        <v>205308230</v>
      </c>
      <c r="B1582" s="13" t="s">
        <v>5577</v>
      </c>
      <c r="C1582" s="14" t="n">
        <v>11560.5</v>
      </c>
    </row>
    <row r="1583" s="12" customFormat="true" ht="29.85" hidden="false" customHeight="false" outlineLevel="0" collapsed="false">
      <c r="A1583" s="78" t="n">
        <v>205308231</v>
      </c>
      <c r="B1583" s="13" t="s">
        <v>3184</v>
      </c>
      <c r="C1583" s="14" t="n">
        <v>7707</v>
      </c>
      <c r="AMB1583" s="0"/>
      <c r="AMC1583" s="0"/>
      <c r="AMD1583" s="0"/>
      <c r="AME1583" s="0"/>
      <c r="AMF1583" s="0"/>
      <c r="AMG1583" s="0"/>
      <c r="AMH1583" s="0"/>
      <c r="AMI1583" s="0"/>
      <c r="AMJ1583" s="0"/>
    </row>
    <row r="1584" s="12" customFormat="true" ht="29.85" hidden="false" customHeight="false" outlineLevel="0" collapsed="false">
      <c r="A1584" s="78" t="n">
        <v>205308232</v>
      </c>
      <c r="B1584" s="13" t="s">
        <v>2486</v>
      </c>
      <c r="C1584" s="14" t="n">
        <v>7707</v>
      </c>
      <c r="AMB1584" s="0"/>
      <c r="AMC1584" s="0"/>
      <c r="AMD1584" s="0"/>
      <c r="AME1584" s="0"/>
      <c r="AMF1584" s="0"/>
      <c r="AMG1584" s="0"/>
      <c r="AMH1584" s="0"/>
      <c r="AMI1584" s="0"/>
      <c r="AMJ1584" s="0"/>
    </row>
    <row r="1585" s="12" customFormat="true" ht="29.85" hidden="false" customHeight="false" outlineLevel="0" collapsed="false">
      <c r="A1585" s="78" t="n">
        <v>205308238</v>
      </c>
      <c r="B1585" s="13" t="s">
        <v>6722</v>
      </c>
      <c r="C1585" s="14" t="n">
        <v>23121</v>
      </c>
      <c r="AMB1585" s="0"/>
      <c r="AMC1585" s="0"/>
      <c r="AMD1585" s="0"/>
      <c r="AME1585" s="0"/>
      <c r="AMF1585" s="0"/>
      <c r="AMG1585" s="0"/>
      <c r="AMH1585" s="0"/>
      <c r="AMI1585" s="0"/>
      <c r="AMJ1585" s="0"/>
    </row>
    <row r="1586" customFormat="false" ht="29.85" hidden="false" customHeight="false" outlineLevel="0" collapsed="false">
      <c r="A1586" s="78" t="n">
        <v>205308239</v>
      </c>
      <c r="B1586" s="13" t="s">
        <v>4817</v>
      </c>
      <c r="C1586" s="14" t="n">
        <v>17230.2</v>
      </c>
    </row>
    <row r="1587" customFormat="false" ht="29.85" hidden="false" customHeight="false" outlineLevel="0" collapsed="false">
      <c r="A1587" s="78" t="n">
        <v>205308240</v>
      </c>
      <c r="B1587" s="13" t="s">
        <v>2427</v>
      </c>
      <c r="C1587" s="14" t="n">
        <v>19267.5</v>
      </c>
    </row>
    <row r="1588" customFormat="false" ht="29.85" hidden="false" customHeight="false" outlineLevel="0" collapsed="false">
      <c r="A1588" s="101" t="n">
        <v>205308251</v>
      </c>
      <c r="B1588" s="13" t="s">
        <v>5161</v>
      </c>
      <c r="C1588" s="14" t="n">
        <v>15414</v>
      </c>
    </row>
    <row r="1589" customFormat="false" ht="29.85" hidden="false" customHeight="false" outlineLevel="0" collapsed="false">
      <c r="A1589" s="78" t="n">
        <v>205308252</v>
      </c>
      <c r="B1589" s="13" t="s">
        <v>6661</v>
      </c>
      <c r="C1589" s="14" t="n">
        <v>23121</v>
      </c>
    </row>
    <row r="1590" customFormat="false" ht="15.65" hidden="false" customHeight="false" outlineLevel="0" collapsed="false">
      <c r="A1590" s="78" t="n">
        <v>205308257</v>
      </c>
      <c r="B1590" s="13" t="s">
        <v>4357</v>
      </c>
      <c r="C1590" s="14" t="n">
        <v>11560.5</v>
      </c>
    </row>
    <row r="1591" customFormat="false" ht="29.85" hidden="false" customHeight="false" outlineLevel="0" collapsed="false">
      <c r="A1591" s="78" t="n">
        <v>205308259</v>
      </c>
      <c r="B1591" s="13" t="s">
        <v>1492</v>
      </c>
      <c r="C1591" s="14" t="n">
        <v>53949</v>
      </c>
    </row>
    <row r="1592" customFormat="false" ht="29.85" hidden="false" customHeight="false" outlineLevel="0" collapsed="false">
      <c r="A1592" s="78" t="n">
        <v>205308262</v>
      </c>
      <c r="B1592" s="13" t="s">
        <v>5732</v>
      </c>
      <c r="C1592" s="14" t="n">
        <v>3853.5</v>
      </c>
    </row>
    <row r="1593" customFormat="false" ht="29.85" hidden="false" customHeight="false" outlineLevel="0" collapsed="false">
      <c r="A1593" s="78" t="n">
        <v>205308265</v>
      </c>
      <c r="B1593" s="13" t="s">
        <v>952</v>
      </c>
      <c r="C1593" s="14" t="n">
        <v>23121</v>
      </c>
    </row>
    <row r="1594" customFormat="false" ht="29.85" hidden="false" customHeight="false" outlineLevel="0" collapsed="false">
      <c r="A1594" s="78" t="n">
        <v>205308270</v>
      </c>
      <c r="B1594" s="13" t="s">
        <v>1608</v>
      </c>
      <c r="C1594" s="14" t="n">
        <v>11560.5</v>
      </c>
    </row>
    <row r="1595" customFormat="false" ht="29.85" hidden="false" customHeight="false" outlineLevel="0" collapsed="false">
      <c r="A1595" s="78" t="n">
        <v>205308272</v>
      </c>
      <c r="B1595" s="13" t="s">
        <v>5586</v>
      </c>
      <c r="C1595" s="14" t="n">
        <v>26974.5</v>
      </c>
    </row>
    <row r="1596" customFormat="false" ht="15.65" hidden="false" customHeight="false" outlineLevel="0" collapsed="false">
      <c r="A1596" s="78" t="n">
        <v>205308298</v>
      </c>
      <c r="B1596" s="13" t="s">
        <v>4893</v>
      </c>
      <c r="C1596" s="14" t="n">
        <v>19267.5</v>
      </c>
    </row>
    <row r="1597" customFormat="false" ht="29.85" hidden="false" customHeight="false" outlineLevel="0" collapsed="false">
      <c r="A1597" s="78" t="n">
        <v>205308299</v>
      </c>
      <c r="B1597" s="13" t="s">
        <v>3589</v>
      </c>
      <c r="C1597" s="14" t="n">
        <v>15414</v>
      </c>
    </row>
    <row r="1598" customFormat="false" ht="29.85" hidden="false" customHeight="false" outlineLevel="0" collapsed="false">
      <c r="A1598" s="78" t="n">
        <v>205308302</v>
      </c>
      <c r="B1598" s="13" t="s">
        <v>2591</v>
      </c>
      <c r="C1598" s="14" t="n">
        <v>18774</v>
      </c>
    </row>
    <row r="1599" customFormat="false" ht="29.85" hidden="false" customHeight="false" outlineLevel="0" collapsed="false">
      <c r="A1599" s="7" t="n">
        <v>205308304</v>
      </c>
      <c r="B1599" s="9" t="s">
        <v>120</v>
      </c>
      <c r="C1599" s="10" t="n">
        <v>7707</v>
      </c>
    </row>
    <row r="1600" customFormat="false" ht="15.65" hidden="false" customHeight="false" outlineLevel="0" collapsed="false">
      <c r="A1600" s="7" t="n">
        <v>205308304</v>
      </c>
      <c r="B1600" s="9" t="s">
        <v>121</v>
      </c>
      <c r="C1600" s="10" t="n">
        <v>7707</v>
      </c>
    </row>
    <row r="1601" customFormat="false" ht="15.65" hidden="false" customHeight="false" outlineLevel="0" collapsed="false">
      <c r="A1601" s="78" t="n">
        <v>205308305</v>
      </c>
      <c r="B1601" s="13" t="s">
        <v>1393</v>
      </c>
      <c r="C1601" s="14" t="n">
        <v>11560.5</v>
      </c>
    </row>
    <row r="1602" customFormat="false" ht="29.85" hidden="false" customHeight="false" outlineLevel="0" collapsed="false">
      <c r="A1602" s="78" t="n">
        <v>205308307</v>
      </c>
      <c r="B1602" s="13" t="s">
        <v>5498</v>
      </c>
      <c r="C1602" s="14" t="n">
        <v>19267.5</v>
      </c>
    </row>
    <row r="1603" customFormat="false" ht="29.85" hidden="false" customHeight="false" outlineLevel="0" collapsed="false">
      <c r="A1603" s="78" t="n">
        <v>205308310</v>
      </c>
      <c r="B1603" s="13" t="s">
        <v>4811</v>
      </c>
      <c r="C1603" s="14" t="n">
        <v>19267.5</v>
      </c>
    </row>
    <row r="1604" customFormat="false" ht="29.85" hidden="false" customHeight="false" outlineLevel="0" collapsed="false">
      <c r="A1604" s="101" t="n">
        <v>205308311</v>
      </c>
      <c r="B1604" s="13" t="s">
        <v>2776</v>
      </c>
      <c r="C1604" s="14" t="n">
        <v>17230.2</v>
      </c>
    </row>
    <row r="1605" customFormat="false" ht="29.85" hidden="false" customHeight="false" outlineLevel="0" collapsed="false">
      <c r="A1605" s="78" t="n">
        <v>205308315</v>
      </c>
      <c r="B1605" s="13" t="s">
        <v>190</v>
      </c>
      <c r="C1605" s="14" t="n">
        <v>11560.5</v>
      </c>
    </row>
    <row r="1606" customFormat="false" ht="15.65" hidden="false" customHeight="false" outlineLevel="0" collapsed="false">
      <c r="A1606" s="78" t="n">
        <v>205308318</v>
      </c>
      <c r="B1606" s="13" t="s">
        <v>6135</v>
      </c>
      <c r="C1606" s="14" t="n">
        <v>7707</v>
      </c>
    </row>
    <row r="1607" customFormat="false" ht="29.85" hidden="false" customHeight="false" outlineLevel="0" collapsed="false">
      <c r="A1607" s="78" t="n">
        <v>205308332</v>
      </c>
      <c r="B1607" s="13" t="s">
        <v>6009</v>
      </c>
      <c r="C1607" s="14" t="n">
        <v>7707</v>
      </c>
    </row>
    <row r="1608" customFormat="false" ht="29.85" hidden="false" customHeight="false" outlineLevel="0" collapsed="false">
      <c r="A1608" s="78" t="n">
        <v>205308335</v>
      </c>
      <c r="B1608" s="13" t="s">
        <v>2994</v>
      </c>
      <c r="C1608" s="14" t="n">
        <v>3853.5</v>
      </c>
    </row>
    <row r="1609" customFormat="false" ht="29.85" hidden="false" customHeight="false" outlineLevel="0" collapsed="false">
      <c r="A1609" s="7" t="n">
        <v>205308341</v>
      </c>
      <c r="B1609" s="9" t="s">
        <v>5257</v>
      </c>
      <c r="C1609" s="10" t="n">
        <v>19267.5</v>
      </c>
    </row>
    <row r="1610" customFormat="false" ht="29.85" hidden="false" customHeight="false" outlineLevel="0" collapsed="false">
      <c r="A1610" s="7" t="n">
        <v>205308341</v>
      </c>
      <c r="B1610" s="9" t="s">
        <v>5258</v>
      </c>
      <c r="C1610" s="10" t="n">
        <v>19267.5</v>
      </c>
    </row>
    <row r="1611" customFormat="false" ht="29.85" hidden="false" customHeight="false" outlineLevel="0" collapsed="false">
      <c r="A1611" s="7" t="n">
        <v>205308341</v>
      </c>
      <c r="B1611" s="86" t="s">
        <v>5259</v>
      </c>
      <c r="C1611" s="10" t="n">
        <v>19267.5</v>
      </c>
    </row>
    <row r="1612" customFormat="false" ht="29.85" hidden="false" customHeight="false" outlineLevel="0" collapsed="false">
      <c r="A1612" s="78" t="n">
        <v>205308343</v>
      </c>
      <c r="B1612" s="13" t="s">
        <v>4799</v>
      </c>
      <c r="C1612" s="14" t="n">
        <v>19267.5</v>
      </c>
    </row>
    <row r="1613" customFormat="false" ht="29.85" hidden="false" customHeight="false" outlineLevel="0" collapsed="false">
      <c r="A1613" s="101" t="n">
        <v>205308344</v>
      </c>
      <c r="B1613" s="13" t="s">
        <v>1498</v>
      </c>
      <c r="C1613" s="14" t="n">
        <v>7707</v>
      </c>
    </row>
    <row r="1614" customFormat="false" ht="33.55" hidden="false" customHeight="true" outlineLevel="0" collapsed="false">
      <c r="A1614" s="78" t="n">
        <v>205308356</v>
      </c>
      <c r="B1614" s="13" t="s">
        <v>36</v>
      </c>
      <c r="C1614" s="14" t="n">
        <v>23121</v>
      </c>
    </row>
    <row r="1615" customFormat="false" ht="15.65" hidden="false" customHeight="false" outlineLevel="0" collapsed="false">
      <c r="A1615" s="78" t="n">
        <v>205308364</v>
      </c>
      <c r="B1615" s="13" t="s">
        <v>3364</v>
      </c>
      <c r="C1615" s="14" t="n">
        <v>23121</v>
      </c>
    </row>
    <row r="1616" customFormat="false" ht="29.85" hidden="false" customHeight="false" outlineLevel="0" collapsed="false">
      <c r="A1616" s="78" t="n">
        <v>205308366</v>
      </c>
      <c r="B1616" s="13" t="s">
        <v>626</v>
      </c>
      <c r="C1616" s="14" t="n">
        <v>11560.5</v>
      </c>
    </row>
    <row r="1617" customFormat="false" ht="29.85" hidden="false" customHeight="false" outlineLevel="0" collapsed="false">
      <c r="A1617" s="78" t="n">
        <v>205308367</v>
      </c>
      <c r="B1617" s="13" t="s">
        <v>2608</v>
      </c>
      <c r="C1617" s="14" t="n">
        <v>11560.5</v>
      </c>
    </row>
    <row r="1618" customFormat="false" ht="29.85" hidden="false" customHeight="false" outlineLevel="0" collapsed="false">
      <c r="A1618" s="101" t="n">
        <v>205308374</v>
      </c>
      <c r="B1618" s="13" t="s">
        <v>6759</v>
      </c>
      <c r="C1618" s="14" t="n">
        <v>3853.5</v>
      </c>
    </row>
    <row r="1619" customFormat="false" ht="29.85" hidden="false" customHeight="false" outlineLevel="0" collapsed="false">
      <c r="A1619" s="78" t="n">
        <v>205308378</v>
      </c>
      <c r="B1619" s="13" t="s">
        <v>2063</v>
      </c>
      <c r="C1619" s="14" t="n">
        <v>7707</v>
      </c>
    </row>
    <row r="1620" customFormat="false" ht="29.85" hidden="false" customHeight="false" outlineLevel="0" collapsed="false">
      <c r="A1620" s="101" t="n">
        <v>205308382</v>
      </c>
      <c r="B1620" s="13" t="s">
        <v>1708</v>
      </c>
      <c r="C1620" s="14" t="n">
        <v>11486.8</v>
      </c>
    </row>
    <row r="1621" customFormat="false" ht="15.65" hidden="false" customHeight="false" outlineLevel="0" collapsed="false">
      <c r="A1621" s="7" t="n">
        <v>205308386</v>
      </c>
      <c r="B1621" s="9" t="s">
        <v>5148</v>
      </c>
      <c r="C1621" s="10" t="n">
        <v>17230.2</v>
      </c>
    </row>
    <row r="1622" customFormat="false" ht="29.85" hidden="false" customHeight="false" outlineLevel="0" collapsed="false">
      <c r="A1622" s="7" t="n">
        <v>205308386</v>
      </c>
      <c r="B1622" s="9" t="s">
        <v>5149</v>
      </c>
      <c r="C1622" s="10" t="n">
        <v>17230.2</v>
      </c>
    </row>
    <row r="1623" customFormat="false" ht="29.85" hidden="false" customHeight="false" outlineLevel="0" collapsed="false">
      <c r="A1623" s="78" t="n">
        <v>205308389</v>
      </c>
      <c r="B1623" s="13" t="s">
        <v>3352</v>
      </c>
      <c r="C1623" s="14" t="n">
        <v>11560.5</v>
      </c>
    </row>
    <row r="1624" s="32" customFormat="true" ht="29.85" hidden="false" customHeight="false" outlineLevel="0" collapsed="false">
      <c r="A1624" s="78" t="n">
        <v>205308395</v>
      </c>
      <c r="B1624" s="13" t="s">
        <v>5221</v>
      </c>
      <c r="C1624" s="14" t="n">
        <v>11560.5</v>
      </c>
      <c r="ALZ1624" s="0"/>
      <c r="AMA1624" s="0"/>
      <c r="AMB1624" s="0"/>
      <c r="AMC1624" s="0"/>
      <c r="AMD1624" s="0"/>
      <c r="AME1624" s="0"/>
      <c r="AMF1624" s="0"/>
      <c r="AMG1624" s="0"/>
      <c r="AMH1624" s="0"/>
      <c r="AMI1624" s="0"/>
      <c r="AMJ1624" s="0"/>
    </row>
    <row r="1625" customFormat="false" ht="29.85" hidden="false" customHeight="false" outlineLevel="0" collapsed="false">
      <c r="A1625" s="78" t="n">
        <v>205308397</v>
      </c>
      <c r="B1625" s="13" t="s">
        <v>2881</v>
      </c>
      <c r="C1625" s="14" t="n">
        <v>15414</v>
      </c>
    </row>
    <row r="1626" customFormat="false" ht="15.65" hidden="false" customHeight="false" outlineLevel="0" collapsed="false">
      <c r="A1626" s="78" t="n">
        <v>205308401</v>
      </c>
      <c r="B1626" s="13" t="s">
        <v>4878</v>
      </c>
      <c r="C1626" s="14" t="n">
        <v>11486.8</v>
      </c>
    </row>
    <row r="1627" customFormat="false" ht="29.85" hidden="false" customHeight="false" outlineLevel="0" collapsed="false">
      <c r="A1627" s="78" t="n">
        <v>205308406</v>
      </c>
      <c r="B1627" s="13" t="s">
        <v>2283</v>
      </c>
      <c r="C1627" s="14" t="n">
        <v>11560.5</v>
      </c>
    </row>
    <row r="1628" customFormat="false" ht="29.85" hidden="false" customHeight="false" outlineLevel="0" collapsed="false">
      <c r="A1628" s="101" t="n">
        <v>205308408</v>
      </c>
      <c r="B1628" s="13" t="s">
        <v>4049</v>
      </c>
      <c r="C1628" s="14" t="n">
        <v>34681.5</v>
      </c>
    </row>
    <row r="1629" customFormat="false" ht="29.85" hidden="false" customHeight="false" outlineLevel="0" collapsed="false">
      <c r="A1629" s="78" t="n">
        <v>205308415</v>
      </c>
      <c r="B1629" s="13" t="s">
        <v>4590</v>
      </c>
      <c r="C1629" s="14" t="n">
        <v>7707</v>
      </c>
    </row>
    <row r="1630" customFormat="false" ht="29.85" hidden="false" customHeight="false" outlineLevel="0" collapsed="false">
      <c r="A1630" s="78" t="n">
        <v>205308416</v>
      </c>
      <c r="B1630" s="13" t="s">
        <v>339</v>
      </c>
      <c r="C1630" s="14" t="n">
        <v>9387</v>
      </c>
    </row>
    <row r="1631" customFormat="false" ht="29.85" hidden="false" customHeight="false" outlineLevel="0" collapsed="false">
      <c r="A1631" s="78" t="n">
        <v>205308418</v>
      </c>
      <c r="B1631" s="13" t="s">
        <v>4116</v>
      </c>
      <c r="C1631" s="14" t="n">
        <v>7707</v>
      </c>
    </row>
    <row r="1632" customFormat="false" ht="29.85" hidden="false" customHeight="false" outlineLevel="0" collapsed="false">
      <c r="A1632" s="78" t="n">
        <v>205308421</v>
      </c>
      <c r="B1632" s="13" t="s">
        <v>1170</v>
      </c>
      <c r="C1632" s="14" t="n">
        <v>7707</v>
      </c>
    </row>
    <row r="1633" customFormat="false" ht="29.85" hidden="false" customHeight="false" outlineLevel="0" collapsed="false">
      <c r="A1633" s="78" t="n">
        <v>205308422</v>
      </c>
      <c r="B1633" s="13" t="s">
        <v>1155</v>
      </c>
      <c r="C1633" s="14" t="n">
        <v>3853.5</v>
      </c>
    </row>
    <row r="1634" customFormat="false" ht="29.85" hidden="false" customHeight="false" outlineLevel="0" collapsed="false">
      <c r="A1634" s="78" t="n">
        <v>205308423</v>
      </c>
      <c r="B1634" s="13" t="s">
        <v>5004</v>
      </c>
      <c r="C1634" s="14" t="n">
        <v>7707</v>
      </c>
    </row>
    <row r="1635" customFormat="false" ht="29.85" hidden="false" customHeight="false" outlineLevel="0" collapsed="false">
      <c r="A1635" s="78" t="n">
        <v>205308430</v>
      </c>
      <c r="B1635" s="13" t="s">
        <v>3860</v>
      </c>
      <c r="C1635" s="14" t="n">
        <v>7707</v>
      </c>
    </row>
    <row r="1636" s="12" customFormat="true" ht="29.85" hidden="false" customHeight="false" outlineLevel="0" collapsed="false">
      <c r="A1636" s="78" t="n">
        <v>205308431</v>
      </c>
      <c r="B1636" s="13" t="s">
        <v>1452</v>
      </c>
      <c r="C1636" s="14" t="n">
        <v>15414</v>
      </c>
      <c r="AMB1636" s="0"/>
      <c r="AMC1636" s="0"/>
      <c r="AMD1636" s="0"/>
      <c r="AME1636" s="0"/>
      <c r="AMF1636" s="0"/>
      <c r="AMG1636" s="0"/>
      <c r="AMH1636" s="0"/>
      <c r="AMI1636" s="0"/>
      <c r="AMJ1636" s="0"/>
    </row>
    <row r="1637" s="12" customFormat="true" ht="29.85" hidden="false" customHeight="false" outlineLevel="0" collapsed="false">
      <c r="A1637" s="78" t="n">
        <v>205308432</v>
      </c>
      <c r="B1637" s="13" t="s">
        <v>187</v>
      </c>
      <c r="C1637" s="14" t="n">
        <v>34681.5</v>
      </c>
      <c r="AMB1637" s="0"/>
      <c r="AMC1637" s="0"/>
      <c r="AMD1637" s="0"/>
      <c r="AME1637" s="0"/>
      <c r="AMF1637" s="0"/>
      <c r="AMG1637" s="0"/>
      <c r="AMH1637" s="0"/>
      <c r="AMI1637" s="0"/>
      <c r="AMJ1637" s="0"/>
    </row>
    <row r="1638" customFormat="false" ht="29.85" hidden="false" customHeight="false" outlineLevel="0" collapsed="false">
      <c r="A1638" s="7" t="n">
        <v>205308433</v>
      </c>
      <c r="B1638" s="9" t="s">
        <v>5368</v>
      </c>
      <c r="C1638" s="10" t="n">
        <v>7707</v>
      </c>
    </row>
    <row r="1639" customFormat="false" ht="29.85" hidden="false" customHeight="false" outlineLevel="0" collapsed="false">
      <c r="A1639" s="7" t="n">
        <v>205308433</v>
      </c>
      <c r="B1639" s="9" t="s">
        <v>5369</v>
      </c>
      <c r="C1639" s="10" t="n">
        <v>7707</v>
      </c>
    </row>
    <row r="1640" customFormat="false" ht="29.85" hidden="false" customHeight="false" outlineLevel="0" collapsed="false">
      <c r="A1640" s="7" t="n">
        <v>205308435</v>
      </c>
      <c r="B1640" s="9" t="s">
        <v>5095</v>
      </c>
      <c r="C1640" s="10" t="n">
        <v>7707</v>
      </c>
    </row>
    <row r="1641" customFormat="false" ht="29.85" hidden="false" customHeight="false" outlineLevel="0" collapsed="false">
      <c r="A1641" s="7" t="n">
        <v>205308435</v>
      </c>
      <c r="B1641" s="9" t="s">
        <v>5096</v>
      </c>
      <c r="C1641" s="10" t="n">
        <v>7707</v>
      </c>
    </row>
    <row r="1642" customFormat="false" ht="29.85" hidden="false" customHeight="false" outlineLevel="0" collapsed="false">
      <c r="A1642" s="78" t="n">
        <v>205308440</v>
      </c>
      <c r="B1642" s="13" t="s">
        <v>68</v>
      </c>
      <c r="C1642" s="14" t="n">
        <v>7707</v>
      </c>
    </row>
    <row r="1643" customFormat="false" ht="15.65" hidden="false" customHeight="false" outlineLevel="0" collapsed="false">
      <c r="A1643" s="78" t="n">
        <v>205308446</v>
      </c>
      <c r="B1643" s="13" t="s">
        <v>3375</v>
      </c>
      <c r="C1643" s="14" t="n">
        <v>17230.2</v>
      </c>
    </row>
    <row r="1644" customFormat="false" ht="29.85" hidden="false" customHeight="false" outlineLevel="0" collapsed="false">
      <c r="A1644" s="101" t="n">
        <v>205308451</v>
      </c>
      <c r="B1644" s="13" t="s">
        <v>5422</v>
      </c>
      <c r="C1644" s="14" t="n">
        <v>7707</v>
      </c>
    </row>
    <row r="1645" customFormat="false" ht="29.85" hidden="false" customHeight="false" outlineLevel="0" collapsed="false">
      <c r="A1645" s="78" t="n">
        <v>205308454</v>
      </c>
      <c r="B1645" s="13" t="s">
        <v>2381</v>
      </c>
      <c r="C1645" s="14" t="n">
        <v>23467.5</v>
      </c>
    </row>
    <row r="1646" customFormat="false" ht="29.85" hidden="false" customHeight="false" outlineLevel="0" collapsed="false">
      <c r="A1646" s="78" t="n">
        <v>205308460</v>
      </c>
      <c r="B1646" s="13" t="s">
        <v>4202</v>
      </c>
      <c r="C1646" s="14" t="n">
        <v>17230.2</v>
      </c>
    </row>
    <row r="1647" customFormat="false" ht="29.85" hidden="false" customHeight="false" outlineLevel="0" collapsed="false">
      <c r="A1647" s="78" t="n">
        <v>205308463</v>
      </c>
      <c r="B1647" s="13" t="s">
        <v>3851</v>
      </c>
      <c r="C1647" s="14" t="n">
        <v>11486.8</v>
      </c>
    </row>
    <row r="1648" customFormat="false" ht="29.85" hidden="false" customHeight="false" outlineLevel="0" collapsed="false">
      <c r="A1648" s="78" t="n">
        <v>205308470</v>
      </c>
      <c r="B1648" s="13" t="s">
        <v>2483</v>
      </c>
      <c r="C1648" s="14" t="n">
        <v>7707</v>
      </c>
    </row>
    <row r="1649" customFormat="false" ht="15.65" hidden="false" customHeight="false" outlineLevel="0" collapsed="false">
      <c r="A1649" s="78" t="n">
        <v>205308480</v>
      </c>
      <c r="B1649" s="13" t="s">
        <v>5822</v>
      </c>
      <c r="C1649" s="14" t="n">
        <v>32854.5</v>
      </c>
    </row>
    <row r="1650" customFormat="false" ht="29.85" hidden="false" customHeight="false" outlineLevel="0" collapsed="false">
      <c r="A1650" s="78" t="n">
        <v>205308484</v>
      </c>
      <c r="B1650" s="13" t="s">
        <v>6625</v>
      </c>
      <c r="C1650" s="14" t="n">
        <v>7707</v>
      </c>
    </row>
    <row r="1651" customFormat="false" ht="29.85" hidden="false" customHeight="false" outlineLevel="0" collapsed="false">
      <c r="A1651" s="78" t="n">
        <v>205308488</v>
      </c>
      <c r="B1651" s="13" t="s">
        <v>985</v>
      </c>
      <c r="C1651" s="14" t="n">
        <v>7707</v>
      </c>
    </row>
    <row r="1652" customFormat="false" ht="15.65" hidden="false" customHeight="false" outlineLevel="0" collapsed="false">
      <c r="A1652" s="78" t="n">
        <v>205308489</v>
      </c>
      <c r="B1652" s="13" t="s">
        <v>6128</v>
      </c>
      <c r="C1652" s="14" t="n">
        <v>7707</v>
      </c>
    </row>
    <row r="1653" customFormat="false" ht="29.85" hidden="false" customHeight="false" outlineLevel="0" collapsed="false">
      <c r="A1653" s="7" t="n">
        <v>205308499</v>
      </c>
      <c r="B1653" s="9" t="s">
        <v>1325</v>
      </c>
      <c r="C1653" s="10" t="n">
        <v>7707</v>
      </c>
    </row>
    <row r="1654" s="12" customFormat="true" ht="29.85" hidden="false" customHeight="false" outlineLevel="0" collapsed="false">
      <c r="A1654" s="7" t="n">
        <v>205308499</v>
      </c>
      <c r="B1654" s="9" t="s">
        <v>1326</v>
      </c>
      <c r="C1654" s="10" t="n">
        <v>7707</v>
      </c>
      <c r="AMB1654" s="0"/>
      <c r="AMC1654" s="0"/>
      <c r="AMD1654" s="0"/>
      <c r="AME1654" s="0"/>
      <c r="AMF1654" s="0"/>
      <c r="AMG1654" s="0"/>
      <c r="AMH1654" s="0"/>
      <c r="AMI1654" s="0"/>
      <c r="AMJ1654" s="0"/>
    </row>
    <row r="1655" customFormat="false" ht="15.65" hidden="false" customHeight="false" outlineLevel="0" collapsed="false">
      <c r="A1655" s="7" t="n">
        <v>205308499</v>
      </c>
      <c r="B1655" s="9" t="s">
        <v>1327</v>
      </c>
      <c r="C1655" s="10" t="n">
        <v>7707</v>
      </c>
    </row>
    <row r="1656" customFormat="false" ht="29.85" hidden="false" customHeight="false" outlineLevel="0" collapsed="false">
      <c r="A1656" s="78" t="n">
        <v>205308501</v>
      </c>
      <c r="B1656" s="13" t="s">
        <v>5125</v>
      </c>
      <c r="C1656" s="14" t="n">
        <v>11560.5</v>
      </c>
    </row>
    <row r="1657" customFormat="false" ht="29.85" hidden="false" customHeight="false" outlineLevel="0" collapsed="false">
      <c r="A1657" s="78" t="n">
        <v>205308504</v>
      </c>
      <c r="B1657" s="13" t="s">
        <v>3502</v>
      </c>
      <c r="C1657" s="14" t="n">
        <v>23121</v>
      </c>
    </row>
    <row r="1658" customFormat="false" ht="29.85" hidden="false" customHeight="false" outlineLevel="0" collapsed="false">
      <c r="A1658" s="78" t="n">
        <v>205308516</v>
      </c>
      <c r="B1658" s="13" t="s">
        <v>6244</v>
      </c>
      <c r="C1658" s="14" t="n">
        <v>11560.5</v>
      </c>
    </row>
    <row r="1659" customFormat="false" ht="29.85" hidden="false" customHeight="false" outlineLevel="0" collapsed="false">
      <c r="A1659" s="7" t="n">
        <v>205308520</v>
      </c>
      <c r="B1659" s="9" t="s">
        <v>948</v>
      </c>
      <c r="C1659" s="10" t="n">
        <v>7707</v>
      </c>
    </row>
    <row r="1660" customFormat="false" ht="29.85" hidden="false" customHeight="false" outlineLevel="0" collapsed="false">
      <c r="A1660" s="7" t="n">
        <v>205308520</v>
      </c>
      <c r="B1660" s="9" t="s">
        <v>949</v>
      </c>
      <c r="C1660" s="10" t="n">
        <v>7707</v>
      </c>
    </row>
    <row r="1661" customFormat="false" ht="29.85" hidden="false" customHeight="false" outlineLevel="0" collapsed="false">
      <c r="A1661" s="78" t="n">
        <v>205308525</v>
      </c>
      <c r="B1661" s="13" t="s">
        <v>865</v>
      </c>
      <c r="C1661" s="14" t="n">
        <v>26974.5</v>
      </c>
    </row>
    <row r="1662" customFormat="false" ht="29.85" hidden="false" customHeight="false" outlineLevel="0" collapsed="false">
      <c r="A1662" s="78" t="n">
        <v>205308528</v>
      </c>
      <c r="B1662" s="13" t="s">
        <v>2884</v>
      </c>
      <c r="C1662" s="14" t="n">
        <v>11560.5</v>
      </c>
    </row>
    <row r="1663" customFormat="false" ht="29.85" hidden="false" customHeight="false" outlineLevel="0" collapsed="false">
      <c r="A1663" s="78" t="n">
        <v>205308533</v>
      </c>
      <c r="B1663" s="13" t="s">
        <v>2662</v>
      </c>
      <c r="C1663" s="14" t="n">
        <v>3853.5</v>
      </c>
    </row>
    <row r="1664" s="12" customFormat="true" ht="29.85" hidden="false" customHeight="false" outlineLevel="0" collapsed="false">
      <c r="A1664" s="78" t="n">
        <v>205308538</v>
      </c>
      <c r="B1664" s="13" t="s">
        <v>1121</v>
      </c>
      <c r="C1664" s="14" t="n">
        <v>11560.5</v>
      </c>
      <c r="AMB1664" s="0"/>
      <c r="AMC1664" s="0"/>
      <c r="AMD1664" s="0"/>
      <c r="AME1664" s="0"/>
      <c r="AMF1664" s="0"/>
      <c r="AMG1664" s="0"/>
      <c r="AMH1664" s="0"/>
      <c r="AMI1664" s="0"/>
      <c r="AMJ1664" s="0"/>
    </row>
    <row r="1665" customFormat="false" ht="15.65" hidden="false" customHeight="false" outlineLevel="0" collapsed="false">
      <c r="A1665" s="7" t="n">
        <v>205308539</v>
      </c>
      <c r="B1665" s="9" t="s">
        <v>1258</v>
      </c>
      <c r="C1665" s="10" t="n">
        <v>7707</v>
      </c>
    </row>
    <row r="1666" customFormat="false" ht="29.85" hidden="false" customHeight="false" outlineLevel="0" collapsed="false">
      <c r="A1666" s="7" t="n">
        <v>205308539</v>
      </c>
      <c r="B1666" s="9" t="s">
        <v>1259</v>
      </c>
      <c r="C1666" s="10" t="n">
        <v>7707</v>
      </c>
    </row>
    <row r="1667" customFormat="false" ht="29.85" hidden="false" customHeight="false" outlineLevel="0" collapsed="false">
      <c r="A1667" s="78" t="n">
        <v>205308541</v>
      </c>
      <c r="B1667" s="13" t="s">
        <v>391</v>
      </c>
      <c r="C1667" s="14" t="n">
        <v>11560.5</v>
      </c>
    </row>
    <row r="1668" customFormat="false" ht="29.85" hidden="false" customHeight="false" outlineLevel="0" collapsed="false">
      <c r="A1668" s="78" t="n">
        <v>205308553</v>
      </c>
      <c r="B1668" s="13" t="s">
        <v>955</v>
      </c>
      <c r="C1668" s="14" t="n">
        <v>7707</v>
      </c>
    </row>
    <row r="1669" customFormat="false" ht="29.85" hidden="false" customHeight="false" outlineLevel="0" collapsed="false">
      <c r="A1669" s="78" t="n">
        <v>205308554</v>
      </c>
      <c r="B1669" s="13" t="s">
        <v>2957</v>
      </c>
      <c r="C1669" s="14" t="n">
        <v>11486.8</v>
      </c>
    </row>
    <row r="1670" customFormat="false" ht="29.85" hidden="false" customHeight="false" outlineLevel="0" collapsed="false">
      <c r="A1670" s="78" t="n">
        <v>205308570</v>
      </c>
      <c r="B1670" s="13" t="s">
        <v>4020</v>
      </c>
      <c r="C1670" s="14" t="n">
        <v>23467.5</v>
      </c>
    </row>
    <row r="1671" customFormat="false" ht="29.85" hidden="false" customHeight="false" outlineLevel="0" collapsed="false">
      <c r="A1671" s="78" t="n">
        <v>205308575</v>
      </c>
      <c r="B1671" s="13" t="s">
        <v>177</v>
      </c>
      <c r="C1671" s="14" t="n">
        <v>22973.6</v>
      </c>
    </row>
    <row r="1672" customFormat="false" ht="15.65" hidden="false" customHeight="false" outlineLevel="0" collapsed="false">
      <c r="A1672" s="78" t="n">
        <v>205308580</v>
      </c>
      <c r="B1672" s="13" t="s">
        <v>3806</v>
      </c>
      <c r="C1672" s="14" t="n">
        <v>19267.5</v>
      </c>
    </row>
    <row r="1673" customFormat="false" ht="29.85" hidden="false" customHeight="false" outlineLevel="0" collapsed="false">
      <c r="A1673" s="78" t="n">
        <v>205308599</v>
      </c>
      <c r="B1673" s="13" t="s">
        <v>2549</v>
      </c>
      <c r="C1673" s="14" t="n">
        <v>23121</v>
      </c>
    </row>
    <row r="1674" customFormat="false" ht="29.85" hidden="false" customHeight="false" outlineLevel="0" collapsed="false">
      <c r="A1674" s="78" t="n">
        <v>205308606</v>
      </c>
      <c r="B1674" s="13" t="s">
        <v>6701</v>
      </c>
      <c r="C1674" s="14" t="n">
        <v>7707</v>
      </c>
    </row>
    <row r="1675" customFormat="false" ht="29.85" hidden="false" customHeight="false" outlineLevel="0" collapsed="false">
      <c r="A1675" s="78" t="n">
        <v>205308619</v>
      </c>
      <c r="B1675" s="13" t="s">
        <v>3788</v>
      </c>
      <c r="C1675" s="14" t="n">
        <v>19267.5</v>
      </c>
    </row>
    <row r="1676" customFormat="false" ht="29.85" hidden="false" customHeight="false" outlineLevel="0" collapsed="false">
      <c r="A1676" s="78" t="n">
        <v>205308628</v>
      </c>
      <c r="B1676" s="13" t="s">
        <v>5310</v>
      </c>
      <c r="C1676" s="14" t="n">
        <v>19267.5</v>
      </c>
    </row>
    <row r="1677" customFormat="false" ht="29.85" hidden="false" customHeight="false" outlineLevel="0" collapsed="false">
      <c r="A1677" s="78" t="n">
        <v>205308631</v>
      </c>
      <c r="B1677" s="13" t="s">
        <v>3993</v>
      </c>
      <c r="C1677" s="14" t="n">
        <v>11560.5</v>
      </c>
    </row>
    <row r="1678" customFormat="false" ht="29.85" hidden="false" customHeight="false" outlineLevel="0" collapsed="false">
      <c r="A1678" s="78" t="n">
        <v>205308641</v>
      </c>
      <c r="B1678" s="13" t="s">
        <v>6508</v>
      </c>
      <c r="C1678" s="14" t="n">
        <v>3853.5</v>
      </c>
    </row>
    <row r="1679" s="12" customFormat="true" ht="29.85" hidden="false" customHeight="false" outlineLevel="0" collapsed="false">
      <c r="A1679" s="78" t="n">
        <v>205308643</v>
      </c>
      <c r="B1679" s="13" t="s">
        <v>4170</v>
      </c>
      <c r="C1679" s="14" t="n">
        <v>14080.5</v>
      </c>
      <c r="AMB1679" s="0"/>
      <c r="AMC1679" s="0"/>
      <c r="AMD1679" s="0"/>
      <c r="AME1679" s="0"/>
      <c r="AMF1679" s="0"/>
      <c r="AMG1679" s="0"/>
      <c r="AMH1679" s="0"/>
      <c r="AMI1679" s="0"/>
      <c r="AMJ1679" s="0"/>
    </row>
    <row r="1680" customFormat="false" ht="15.65" hidden="false" customHeight="false" outlineLevel="0" collapsed="false">
      <c r="A1680" s="78" t="n">
        <v>205308660</v>
      </c>
      <c r="B1680" s="13" t="s">
        <v>5291</v>
      </c>
      <c r="C1680" s="14" t="n">
        <v>22973.6</v>
      </c>
    </row>
    <row r="1681" customFormat="false" ht="29.85" hidden="false" customHeight="false" outlineLevel="0" collapsed="false">
      <c r="A1681" s="78" t="n">
        <v>205308663</v>
      </c>
      <c r="B1681" s="13" t="s">
        <v>441</v>
      </c>
      <c r="C1681" s="14" t="n">
        <v>34681.5</v>
      </c>
    </row>
    <row r="1682" customFormat="false" ht="29.85" hidden="false" customHeight="false" outlineLevel="0" collapsed="false">
      <c r="A1682" s="101" t="n">
        <v>205308670</v>
      </c>
      <c r="B1682" s="13" t="s">
        <v>4648</v>
      </c>
      <c r="C1682" s="14" t="n">
        <v>11560.5</v>
      </c>
    </row>
    <row r="1683" customFormat="false" ht="29.85" hidden="false" customHeight="false" outlineLevel="0" collapsed="false">
      <c r="A1683" s="78" t="n">
        <v>205308683</v>
      </c>
      <c r="B1683" s="13" t="s">
        <v>5632</v>
      </c>
      <c r="C1683" s="14" t="n">
        <v>26974.5</v>
      </c>
    </row>
    <row r="1684" s="12" customFormat="true" ht="29.85" hidden="false" customHeight="false" outlineLevel="0" collapsed="false">
      <c r="A1684" s="78" t="n">
        <v>205308689</v>
      </c>
      <c r="B1684" s="13" t="s">
        <v>4360</v>
      </c>
      <c r="C1684" s="14" t="n">
        <v>15414</v>
      </c>
      <c r="AMB1684" s="0"/>
      <c r="AMC1684" s="0"/>
      <c r="AMD1684" s="0"/>
      <c r="AME1684" s="0"/>
      <c r="AMF1684" s="0"/>
      <c r="AMG1684" s="0"/>
      <c r="AMH1684" s="0"/>
      <c r="AMI1684" s="0"/>
      <c r="AMJ1684" s="0"/>
    </row>
    <row r="1685" customFormat="false" ht="29.85" hidden="false" customHeight="false" outlineLevel="0" collapsed="false">
      <c r="A1685" s="78" t="n">
        <v>205308714</v>
      </c>
      <c r="B1685" s="13" t="s">
        <v>3126</v>
      </c>
      <c r="C1685" s="14" t="n">
        <v>7707</v>
      </c>
    </row>
    <row r="1686" customFormat="false" ht="29.85" hidden="false" customHeight="false" outlineLevel="0" collapsed="false">
      <c r="A1686" s="78" t="n">
        <v>205308733</v>
      </c>
      <c r="B1686" s="13" t="s">
        <v>3425</v>
      </c>
      <c r="C1686" s="14" t="n">
        <v>11486.8</v>
      </c>
    </row>
    <row r="1687" customFormat="false" ht="29.85" hidden="false" customHeight="false" outlineLevel="0" collapsed="false">
      <c r="A1687" s="78" t="n">
        <v>205308739</v>
      </c>
      <c r="B1687" s="13" t="s">
        <v>3151</v>
      </c>
      <c r="C1687" s="14" t="n">
        <v>15414</v>
      </c>
    </row>
    <row r="1688" customFormat="false" ht="29.85" hidden="false" customHeight="false" outlineLevel="0" collapsed="false">
      <c r="A1688" s="78" t="n">
        <v>205308743</v>
      </c>
      <c r="B1688" s="13" t="s">
        <v>4378</v>
      </c>
      <c r="C1688" s="14" t="n">
        <v>19267.5</v>
      </c>
    </row>
    <row r="1689" customFormat="false" ht="29.85" hidden="false" customHeight="false" outlineLevel="0" collapsed="false">
      <c r="A1689" s="78" t="n">
        <v>205308751</v>
      </c>
      <c r="B1689" s="13" t="s">
        <v>4777</v>
      </c>
      <c r="C1689" s="14" t="n">
        <v>15414</v>
      </c>
    </row>
    <row r="1690" customFormat="false" ht="29.85" hidden="false" customHeight="false" outlineLevel="0" collapsed="false">
      <c r="A1690" s="78" t="n">
        <v>205308768</v>
      </c>
      <c r="B1690" s="13" t="s">
        <v>2363</v>
      </c>
      <c r="C1690" s="14" t="n">
        <v>7707</v>
      </c>
    </row>
    <row r="1691" customFormat="false" ht="29.85" hidden="false" customHeight="false" outlineLevel="0" collapsed="false">
      <c r="A1691" s="78" t="n">
        <v>205308775</v>
      </c>
      <c r="B1691" s="13" t="s">
        <v>4147</v>
      </c>
      <c r="C1691" s="14" t="n">
        <v>34681.5</v>
      </c>
    </row>
    <row r="1692" customFormat="false" ht="29.85" hidden="false" customHeight="false" outlineLevel="0" collapsed="false">
      <c r="A1692" s="101" t="n">
        <v>205308801</v>
      </c>
      <c r="B1692" s="13" t="s">
        <v>6484</v>
      </c>
      <c r="C1692" s="14" t="n">
        <v>3853.5</v>
      </c>
    </row>
    <row r="1693" customFormat="false" ht="29.85" hidden="false" customHeight="false" outlineLevel="0" collapsed="false">
      <c r="A1693" s="78" t="n">
        <v>205308805</v>
      </c>
      <c r="B1693" s="13" t="s">
        <v>924</v>
      </c>
      <c r="C1693" s="14" t="n">
        <v>11560.5</v>
      </c>
    </row>
    <row r="1694" customFormat="false" ht="29.85" hidden="false" customHeight="false" outlineLevel="0" collapsed="false">
      <c r="A1694" s="78" t="n">
        <v>205308828</v>
      </c>
      <c r="B1694" s="13" t="s">
        <v>767</v>
      </c>
      <c r="C1694" s="14" t="n">
        <v>11560.5</v>
      </c>
    </row>
    <row r="1695" customFormat="false" ht="29.85" hidden="false" customHeight="false" outlineLevel="0" collapsed="false">
      <c r="A1695" s="78" t="n">
        <v>205308853</v>
      </c>
      <c r="B1695" s="13" t="s">
        <v>3465</v>
      </c>
      <c r="C1695" s="14" t="n">
        <v>11560.5</v>
      </c>
    </row>
    <row r="1696" customFormat="false" ht="29.85" hidden="false" customHeight="false" outlineLevel="0" collapsed="false">
      <c r="A1696" s="7" t="n">
        <v>205308854</v>
      </c>
      <c r="B1696" s="9" t="s">
        <v>6141</v>
      </c>
      <c r="C1696" s="10" t="n">
        <v>23121</v>
      </c>
    </row>
    <row r="1697" customFormat="false" ht="29.85" hidden="false" customHeight="false" outlineLevel="0" collapsed="false">
      <c r="A1697" s="7" t="n">
        <v>205308854</v>
      </c>
      <c r="B1697" s="9" t="s">
        <v>6142</v>
      </c>
      <c r="C1697" s="10" t="n">
        <v>23121</v>
      </c>
    </row>
    <row r="1698" customFormat="false" ht="29.85" hidden="false" customHeight="false" outlineLevel="0" collapsed="false">
      <c r="A1698" s="78" t="n">
        <v>205308866</v>
      </c>
      <c r="B1698" s="13" t="s">
        <v>4342</v>
      </c>
      <c r="C1698" s="14" t="n">
        <v>23121</v>
      </c>
    </row>
    <row r="1699" customFormat="false" ht="29.85" hidden="false" customHeight="false" outlineLevel="0" collapsed="false">
      <c r="A1699" s="78" t="n">
        <v>205308867</v>
      </c>
      <c r="B1699" s="13" t="s">
        <v>6561</v>
      </c>
      <c r="C1699" s="14" t="n">
        <v>11560.5</v>
      </c>
    </row>
    <row r="1700" customFormat="false" ht="29.85" hidden="false" customHeight="false" outlineLevel="0" collapsed="false">
      <c r="A1700" s="78" t="n">
        <v>205308875</v>
      </c>
      <c r="B1700" s="13" t="s">
        <v>518</v>
      </c>
      <c r="C1700" s="14" t="n">
        <v>3853.5</v>
      </c>
    </row>
    <row r="1701" s="32" customFormat="true" ht="29.85" hidden="false" customHeight="false" outlineLevel="0" collapsed="false">
      <c r="A1701" s="78" t="n">
        <v>205308884</v>
      </c>
      <c r="B1701" s="13" t="s">
        <v>1767</v>
      </c>
      <c r="C1701" s="14" t="n">
        <v>11560.5</v>
      </c>
      <c r="ALZ1701" s="0"/>
      <c r="AMA1701" s="0"/>
      <c r="AMB1701" s="0"/>
      <c r="AMC1701" s="0"/>
      <c r="AMD1701" s="0"/>
      <c r="AME1701" s="0"/>
      <c r="AMF1701" s="0"/>
      <c r="AMG1701" s="0"/>
      <c r="AMH1701" s="0"/>
      <c r="AMI1701" s="0"/>
      <c r="AMJ1701" s="0"/>
    </row>
    <row r="1702" s="12" customFormat="true" ht="29.85" hidden="false" customHeight="false" outlineLevel="0" collapsed="false">
      <c r="A1702" s="78" t="n">
        <v>205308886</v>
      </c>
      <c r="B1702" s="13" t="s">
        <v>5155</v>
      </c>
      <c r="C1702" s="14" t="n">
        <v>11560.5</v>
      </c>
      <c r="AMB1702" s="0"/>
      <c r="AMC1702" s="0"/>
      <c r="AMD1702" s="0"/>
      <c r="AME1702" s="0"/>
      <c r="AMF1702" s="0"/>
      <c r="AMG1702" s="0"/>
      <c r="AMH1702" s="0"/>
      <c r="AMI1702" s="0"/>
      <c r="AMJ1702" s="0"/>
    </row>
    <row r="1703" customFormat="false" ht="29.85" hidden="false" customHeight="false" outlineLevel="0" collapsed="false">
      <c r="A1703" s="7" t="n">
        <v>205308894</v>
      </c>
      <c r="B1703" s="9" t="s">
        <v>1990</v>
      </c>
      <c r="C1703" s="10" t="n">
        <v>19267.5</v>
      </c>
    </row>
    <row r="1704" customFormat="false" ht="29.85" hidden="false" customHeight="false" outlineLevel="0" collapsed="false">
      <c r="A1704" s="7" t="n">
        <v>205308894</v>
      </c>
      <c r="B1704" s="20" t="s">
        <v>1991</v>
      </c>
      <c r="C1704" s="21" t="n">
        <v>19267.5</v>
      </c>
    </row>
    <row r="1705" customFormat="false" ht="29.85" hidden="false" customHeight="false" outlineLevel="0" collapsed="false">
      <c r="A1705" s="7" t="n">
        <v>205308898</v>
      </c>
      <c r="B1705" s="9" t="s">
        <v>5933</v>
      </c>
      <c r="C1705" s="10" t="n">
        <v>7707</v>
      </c>
    </row>
    <row r="1706" customFormat="false" ht="29.85" hidden="false" customHeight="false" outlineLevel="0" collapsed="false">
      <c r="A1706" s="7" t="n">
        <v>205308898</v>
      </c>
      <c r="B1706" s="9" t="s">
        <v>5934</v>
      </c>
      <c r="C1706" s="10" t="n">
        <v>7707</v>
      </c>
    </row>
    <row r="1707" s="12" customFormat="true" ht="29.85" hidden="false" customHeight="false" outlineLevel="0" collapsed="false">
      <c r="A1707" s="78" t="n">
        <v>205308903</v>
      </c>
      <c r="B1707" s="13" t="s">
        <v>715</v>
      </c>
      <c r="C1707" s="14" t="n">
        <v>23121</v>
      </c>
      <c r="AMB1707" s="0"/>
      <c r="AMC1707" s="0"/>
      <c r="AMD1707" s="0"/>
      <c r="AME1707" s="0"/>
      <c r="AMF1707" s="0"/>
      <c r="AMG1707" s="0"/>
      <c r="AMH1707" s="0"/>
      <c r="AMI1707" s="0"/>
      <c r="AMJ1707" s="0"/>
    </row>
    <row r="1708" s="12" customFormat="true" ht="29.85" hidden="false" customHeight="false" outlineLevel="0" collapsed="false">
      <c r="A1708" s="78" t="n">
        <v>205308907</v>
      </c>
      <c r="B1708" s="13" t="s">
        <v>1537</v>
      </c>
      <c r="C1708" s="14" t="n">
        <v>23121</v>
      </c>
      <c r="AMB1708" s="0"/>
      <c r="AMC1708" s="0"/>
      <c r="AMD1708" s="0"/>
      <c r="AME1708" s="0"/>
      <c r="AMF1708" s="0"/>
      <c r="AMG1708" s="0"/>
      <c r="AMH1708" s="0"/>
      <c r="AMI1708" s="0"/>
      <c r="AMJ1708" s="0"/>
    </row>
    <row r="1709" customFormat="false" ht="29.85" hidden="false" customHeight="false" outlineLevel="0" collapsed="false">
      <c r="A1709" s="78" t="n">
        <v>205308927</v>
      </c>
      <c r="B1709" s="13" t="s">
        <v>1852</v>
      </c>
      <c r="C1709" s="14" t="n">
        <v>19267.5</v>
      </c>
    </row>
    <row r="1710" customFormat="false" ht="15.65" hidden="false" customHeight="false" outlineLevel="0" collapsed="false">
      <c r="A1710" s="7" t="n">
        <v>205308936</v>
      </c>
      <c r="B1710" s="9" t="s">
        <v>824</v>
      </c>
      <c r="C1710" s="10" t="n">
        <v>7707</v>
      </c>
    </row>
    <row r="1711" customFormat="false" ht="29.85" hidden="false" customHeight="false" outlineLevel="0" collapsed="false">
      <c r="A1711" s="7" t="n">
        <v>205308936</v>
      </c>
      <c r="B1711" s="9" t="s">
        <v>825</v>
      </c>
      <c r="C1711" s="10" t="n">
        <v>7707</v>
      </c>
    </row>
    <row r="1712" s="34" customFormat="true" ht="29.85" hidden="false" customHeight="false" outlineLevel="0" collapsed="false">
      <c r="A1712" s="78" t="n">
        <v>205308937</v>
      </c>
      <c r="B1712" s="13" t="s">
        <v>2208</v>
      </c>
      <c r="C1712" s="14" t="n">
        <v>7707</v>
      </c>
      <c r="D1712" s="0"/>
      <c r="E1712" s="0"/>
      <c r="F1712" s="0"/>
      <c r="G1712" s="0"/>
      <c r="H1712" s="0"/>
      <c r="I1712" s="0"/>
      <c r="J1712" s="0"/>
      <c r="K1712" s="0"/>
      <c r="L1712" s="0"/>
      <c r="M1712" s="0"/>
      <c r="ALZ1712" s="0"/>
      <c r="AMA1712" s="0"/>
      <c r="AMB1712" s="0"/>
      <c r="AMC1712" s="0"/>
      <c r="AMD1712" s="0"/>
      <c r="AME1712" s="0"/>
      <c r="AMF1712" s="0"/>
      <c r="AMG1712" s="0"/>
      <c r="AMH1712" s="0"/>
      <c r="AMI1712" s="0"/>
      <c r="AMJ1712" s="0"/>
    </row>
    <row r="1713" s="12" customFormat="true" ht="29.85" hidden="false" customHeight="false" outlineLevel="0" collapsed="false">
      <c r="A1713" s="101" t="n">
        <v>205308938</v>
      </c>
      <c r="B1713" s="13" t="s">
        <v>6837</v>
      </c>
      <c r="C1713" s="14" t="n">
        <v>19267.5</v>
      </c>
      <c r="AMB1713" s="0"/>
      <c r="AMC1713" s="0"/>
      <c r="AMD1713" s="0"/>
      <c r="AME1713" s="0"/>
      <c r="AMF1713" s="0"/>
      <c r="AMG1713" s="0"/>
      <c r="AMH1713" s="0"/>
      <c r="AMI1713" s="0"/>
      <c r="AMJ1713" s="0"/>
    </row>
    <row r="1714" customFormat="false" ht="15.65" hidden="false" customHeight="false" outlineLevel="0" collapsed="false">
      <c r="A1714" s="78" t="n">
        <v>205308943</v>
      </c>
      <c r="B1714" s="13" t="s">
        <v>2173</v>
      </c>
      <c r="C1714" s="14" t="n">
        <v>3853.5</v>
      </c>
    </row>
    <row r="1715" customFormat="false" ht="29.85" hidden="false" customHeight="false" outlineLevel="0" collapsed="false">
      <c r="A1715" s="78" t="n">
        <v>205308951</v>
      </c>
      <c r="B1715" s="13" t="s">
        <v>527</v>
      </c>
      <c r="C1715" s="14" t="n">
        <v>9387</v>
      </c>
    </row>
    <row r="1716" customFormat="false" ht="29.85" hidden="false" customHeight="false" outlineLevel="0" collapsed="false">
      <c r="A1716" s="7" t="n">
        <v>205308960</v>
      </c>
      <c r="B1716" s="9" t="s">
        <v>281</v>
      </c>
      <c r="C1716" s="10" t="n">
        <v>34681.5</v>
      </c>
    </row>
    <row r="1717" customFormat="false" ht="29.85" hidden="false" customHeight="false" outlineLevel="0" collapsed="false">
      <c r="A1717" s="7" t="n">
        <v>205308960</v>
      </c>
      <c r="B1717" s="9" t="s">
        <v>282</v>
      </c>
      <c r="C1717" s="10" t="n">
        <v>34681.5</v>
      </c>
    </row>
    <row r="1718" customFormat="false" ht="15.65" hidden="false" customHeight="false" outlineLevel="0" collapsed="false">
      <c r="A1718" s="78" t="n">
        <v>205308961</v>
      </c>
      <c r="B1718" s="13" t="s">
        <v>1805</v>
      </c>
      <c r="C1718" s="14" t="n">
        <v>9387</v>
      </c>
    </row>
    <row r="1719" customFormat="false" ht="29.85" hidden="false" customHeight="false" outlineLevel="0" collapsed="false">
      <c r="A1719" s="78" t="n">
        <v>205308962</v>
      </c>
      <c r="B1719" s="13" t="s">
        <v>4422</v>
      </c>
      <c r="C1719" s="14" t="n">
        <v>26974.5</v>
      </c>
    </row>
    <row r="1720" customFormat="false" ht="29.85" hidden="false" customHeight="false" outlineLevel="0" collapsed="false">
      <c r="A1720" s="78" t="n">
        <v>205308966</v>
      </c>
      <c r="B1720" s="13" t="s">
        <v>6586</v>
      </c>
      <c r="C1720" s="14" t="n">
        <v>14080.5</v>
      </c>
    </row>
    <row r="1721" customFormat="false" ht="29.85" hidden="false" customHeight="false" outlineLevel="0" collapsed="false">
      <c r="A1721" s="78" t="n">
        <v>205308979</v>
      </c>
      <c r="B1721" s="13" t="s">
        <v>143</v>
      </c>
      <c r="C1721" s="14" t="n">
        <v>7707</v>
      </c>
    </row>
    <row r="1722" customFormat="false" ht="29.85" hidden="false" customHeight="false" outlineLevel="0" collapsed="false">
      <c r="A1722" s="78" t="n">
        <v>205308998</v>
      </c>
      <c r="B1722" s="13" t="s">
        <v>4153</v>
      </c>
      <c r="C1722" s="14" t="n">
        <v>9387</v>
      </c>
    </row>
    <row r="1723" customFormat="false" ht="29.85" hidden="false" customHeight="false" outlineLevel="0" collapsed="false">
      <c r="A1723" s="78" t="n">
        <v>205309001</v>
      </c>
      <c r="B1723" s="13" t="s">
        <v>3081</v>
      </c>
      <c r="C1723" s="14" t="n">
        <v>11560.5</v>
      </c>
    </row>
    <row r="1724" customFormat="false" ht="15.65" hidden="false" customHeight="false" outlineLevel="0" collapsed="false">
      <c r="A1724" s="78" t="n">
        <v>205309006</v>
      </c>
      <c r="B1724" s="13" t="s">
        <v>1262</v>
      </c>
      <c r="C1724" s="14" t="n">
        <v>7707</v>
      </c>
    </row>
    <row r="1725" customFormat="false" ht="29.85" hidden="false" customHeight="false" outlineLevel="0" collapsed="false">
      <c r="A1725" s="78" t="n">
        <v>205309010</v>
      </c>
      <c r="B1725" s="13" t="s">
        <v>1964</v>
      </c>
      <c r="C1725" s="14" t="n">
        <v>7707</v>
      </c>
    </row>
    <row r="1726" customFormat="false" ht="29.85" hidden="false" customHeight="false" outlineLevel="0" collapsed="false">
      <c r="A1726" s="78" t="n">
        <v>205309022</v>
      </c>
      <c r="B1726" s="13" t="s">
        <v>275</v>
      </c>
      <c r="C1726" s="14" t="n">
        <v>9387</v>
      </c>
    </row>
    <row r="1727" customFormat="false" ht="29.85" hidden="false" customHeight="false" outlineLevel="0" collapsed="false">
      <c r="A1727" s="78" t="n">
        <v>205309026</v>
      </c>
      <c r="B1727" s="13" t="s">
        <v>5076</v>
      </c>
      <c r="C1727" s="14" t="n">
        <v>19267.5</v>
      </c>
    </row>
    <row r="1728" customFormat="false" ht="29.85" hidden="false" customHeight="false" outlineLevel="0" collapsed="false">
      <c r="A1728" s="78" t="n">
        <v>205309039</v>
      </c>
      <c r="B1728" s="13" t="s">
        <v>2096</v>
      </c>
      <c r="C1728" s="14" t="n">
        <v>15414</v>
      </c>
    </row>
    <row r="1729" customFormat="false" ht="29.85" hidden="false" customHeight="false" outlineLevel="0" collapsed="false">
      <c r="A1729" s="101" t="n">
        <v>205309045</v>
      </c>
      <c r="B1729" s="13" t="s">
        <v>6861</v>
      </c>
      <c r="C1729" s="14" t="n">
        <v>19267.5</v>
      </c>
    </row>
    <row r="1730" customFormat="false" ht="29.85" hidden="false" customHeight="false" outlineLevel="0" collapsed="false">
      <c r="A1730" s="78" t="n">
        <v>205309046</v>
      </c>
      <c r="B1730" s="13" t="s">
        <v>2421</v>
      </c>
      <c r="C1730" s="14" t="n">
        <v>11486.8</v>
      </c>
    </row>
    <row r="1731" customFormat="false" ht="29.85" hidden="false" customHeight="false" outlineLevel="0" collapsed="false">
      <c r="A1731" s="78" t="n">
        <v>205309053</v>
      </c>
      <c r="B1731" s="13" t="s">
        <v>3678</v>
      </c>
      <c r="C1731" s="14" t="n">
        <v>7707</v>
      </c>
    </row>
    <row r="1732" customFormat="false" ht="29.85" hidden="false" customHeight="false" outlineLevel="0" collapsed="false">
      <c r="A1732" s="78" t="n">
        <v>205309056</v>
      </c>
      <c r="B1732" s="13" t="s">
        <v>3919</v>
      </c>
      <c r="C1732" s="14" t="n">
        <v>7707</v>
      </c>
    </row>
    <row r="1733" s="12" customFormat="true" ht="29.85" hidden="false" customHeight="false" outlineLevel="0" collapsed="false">
      <c r="A1733" s="78" t="n">
        <v>205309059</v>
      </c>
      <c r="B1733" s="13" t="s">
        <v>2893</v>
      </c>
      <c r="C1733" s="14" t="n">
        <v>11560.5</v>
      </c>
      <c r="AMB1733" s="0"/>
      <c r="AMC1733" s="0"/>
      <c r="AMD1733" s="0"/>
      <c r="AME1733" s="0"/>
      <c r="AMF1733" s="0"/>
      <c r="AMG1733" s="0"/>
      <c r="AMH1733" s="0"/>
      <c r="AMI1733" s="0"/>
      <c r="AMJ1733" s="0"/>
    </row>
    <row r="1734" customFormat="false" ht="29.85" hidden="false" customHeight="false" outlineLevel="0" collapsed="false">
      <c r="A1734" s="101" t="n">
        <v>205309063</v>
      </c>
      <c r="B1734" s="13" t="s">
        <v>5615</v>
      </c>
      <c r="C1734" s="14" t="n">
        <v>34681.5</v>
      </c>
    </row>
    <row r="1735" customFormat="false" ht="15.65" hidden="false" customHeight="false" outlineLevel="0" collapsed="false">
      <c r="A1735" s="78" t="n">
        <v>205309069</v>
      </c>
      <c r="B1735" s="13" t="s">
        <v>3298</v>
      </c>
      <c r="C1735" s="14" t="n">
        <v>34681.5</v>
      </c>
    </row>
    <row r="1736" customFormat="false" ht="29.85" hidden="false" customHeight="false" outlineLevel="0" collapsed="false">
      <c r="A1736" s="78" t="n">
        <v>205309074</v>
      </c>
      <c r="B1736" s="13" t="s">
        <v>205</v>
      </c>
      <c r="C1736" s="14" t="n">
        <v>7707</v>
      </c>
    </row>
    <row r="1737" customFormat="false" ht="29.85" hidden="false" customHeight="false" outlineLevel="0" collapsed="false">
      <c r="A1737" s="78" t="n">
        <v>205309078</v>
      </c>
      <c r="B1737" s="13" t="s">
        <v>1352</v>
      </c>
      <c r="C1737" s="14" t="n">
        <v>7707</v>
      </c>
    </row>
    <row r="1738" customFormat="false" ht="29.85" hidden="false" customHeight="false" outlineLevel="0" collapsed="false">
      <c r="A1738" s="101" t="n">
        <v>205309080</v>
      </c>
      <c r="B1738" s="13" t="s">
        <v>4529</v>
      </c>
      <c r="C1738" s="14" t="n">
        <v>7707</v>
      </c>
    </row>
    <row r="1739" customFormat="false" ht="15.65" hidden="false" customHeight="false" outlineLevel="0" collapsed="false">
      <c r="A1739" s="78" t="n">
        <v>205309082</v>
      </c>
      <c r="B1739" s="13" t="s">
        <v>918</v>
      </c>
      <c r="C1739" s="14" t="n">
        <v>3853.5</v>
      </c>
    </row>
    <row r="1740" customFormat="false" ht="29.85" hidden="false" customHeight="false" outlineLevel="0" collapsed="false">
      <c r="A1740" s="78" t="n">
        <v>205309085</v>
      </c>
      <c r="B1740" s="13" t="s">
        <v>5574</v>
      </c>
      <c r="C1740" s="14" t="n">
        <v>23121</v>
      </c>
    </row>
    <row r="1741" customFormat="false" ht="44" hidden="false" customHeight="false" outlineLevel="0" collapsed="false">
      <c r="A1741" s="101" t="n">
        <v>205309086</v>
      </c>
      <c r="B1741" s="13" t="s">
        <v>6834</v>
      </c>
      <c r="C1741" s="14" t="n">
        <v>14080.5</v>
      </c>
    </row>
    <row r="1742" customFormat="false" ht="29.85" hidden="false" customHeight="false" outlineLevel="0" collapsed="false">
      <c r="A1742" s="78" t="n">
        <v>205309090</v>
      </c>
      <c r="B1742" s="13" t="s">
        <v>3084</v>
      </c>
      <c r="C1742" s="14" t="n">
        <v>11560.5</v>
      </c>
    </row>
    <row r="1743" s="12" customFormat="true" ht="29.85" hidden="false" customHeight="false" outlineLevel="0" collapsed="false">
      <c r="A1743" s="78" t="n">
        <v>205309093</v>
      </c>
      <c r="B1743" s="13" t="s">
        <v>3779</v>
      </c>
      <c r="C1743" s="14" t="n">
        <v>11560.5</v>
      </c>
      <c r="AMB1743" s="0"/>
      <c r="AMC1743" s="0"/>
      <c r="AMD1743" s="0"/>
      <c r="AME1743" s="0"/>
      <c r="AMF1743" s="0"/>
      <c r="AMG1743" s="0"/>
      <c r="AMH1743" s="0"/>
      <c r="AMI1743" s="0"/>
      <c r="AMJ1743" s="0"/>
    </row>
    <row r="1744" s="12" customFormat="true" ht="29.85" hidden="false" customHeight="false" outlineLevel="0" collapsed="false">
      <c r="A1744" s="78" t="n">
        <v>205309099</v>
      </c>
      <c r="B1744" s="13" t="s">
        <v>5491</v>
      </c>
      <c r="C1744" s="14" t="n">
        <v>3853.5</v>
      </c>
      <c r="AMB1744" s="0"/>
      <c r="AMC1744" s="0"/>
      <c r="AMD1744" s="0"/>
      <c r="AME1744" s="0"/>
      <c r="AMF1744" s="0"/>
      <c r="AMG1744" s="0"/>
      <c r="AMH1744" s="0"/>
      <c r="AMI1744" s="0"/>
      <c r="AMJ1744" s="0"/>
    </row>
    <row r="1745" customFormat="false" ht="29.85" hidden="false" customHeight="false" outlineLevel="0" collapsed="false">
      <c r="A1745" s="7" t="n">
        <v>205309103</v>
      </c>
      <c r="B1745" s="9" t="s">
        <v>6423</v>
      </c>
      <c r="C1745" s="10" t="n">
        <v>11560.5</v>
      </c>
    </row>
    <row r="1746" s="12" customFormat="true" ht="29.85" hidden="false" customHeight="false" outlineLevel="0" collapsed="false">
      <c r="A1746" s="7" t="n">
        <v>205309103</v>
      </c>
      <c r="B1746" s="9" t="s">
        <v>6424</v>
      </c>
      <c r="C1746" s="10" t="n">
        <v>11560.5</v>
      </c>
      <c r="AMB1746" s="0"/>
      <c r="AMC1746" s="0"/>
      <c r="AMD1746" s="0"/>
      <c r="AME1746" s="0"/>
      <c r="AMF1746" s="0"/>
      <c r="AMG1746" s="0"/>
      <c r="AMH1746" s="0"/>
      <c r="AMI1746" s="0"/>
      <c r="AMJ1746" s="0"/>
    </row>
    <row r="1747" customFormat="false" ht="15.65" hidden="false" customHeight="false" outlineLevel="0" collapsed="false">
      <c r="A1747" s="101" t="n">
        <v>205309112</v>
      </c>
      <c r="B1747" s="13" t="s">
        <v>5703</v>
      </c>
      <c r="C1747" s="14" t="n">
        <v>7707</v>
      </c>
    </row>
    <row r="1748" customFormat="false" ht="29.85" hidden="false" customHeight="false" outlineLevel="0" collapsed="false">
      <c r="A1748" s="78" t="n">
        <v>205309114</v>
      </c>
      <c r="B1748" s="13" t="s">
        <v>4071</v>
      </c>
      <c r="C1748" s="14" t="n">
        <v>3853.5</v>
      </c>
    </row>
    <row r="1749" customFormat="false" ht="29.85" hidden="false" customHeight="false" outlineLevel="0" collapsed="false">
      <c r="A1749" s="78" t="n">
        <v>205309116</v>
      </c>
      <c r="B1749" s="13" t="s">
        <v>2245</v>
      </c>
      <c r="C1749" s="14" t="n">
        <v>11560.5</v>
      </c>
    </row>
    <row r="1750" customFormat="false" ht="29.85" hidden="false" customHeight="false" outlineLevel="0" collapsed="false">
      <c r="A1750" s="78" t="n">
        <v>205309130</v>
      </c>
      <c r="B1750" s="13" t="s">
        <v>2130</v>
      </c>
      <c r="C1750" s="14" t="n">
        <v>23121</v>
      </c>
    </row>
    <row r="1751" customFormat="false" ht="29.85" hidden="false" customHeight="false" outlineLevel="0" collapsed="false">
      <c r="A1751" s="78" t="n">
        <v>205309137</v>
      </c>
      <c r="B1751" s="13" t="s">
        <v>4949</v>
      </c>
      <c r="C1751" s="14" t="n">
        <v>23121</v>
      </c>
    </row>
    <row r="1752" customFormat="false" ht="29.85" hidden="false" customHeight="false" outlineLevel="0" collapsed="false">
      <c r="A1752" s="78" t="n">
        <v>205309138</v>
      </c>
      <c r="B1752" s="13" t="s">
        <v>3105</v>
      </c>
      <c r="C1752" s="14" t="n">
        <v>7707</v>
      </c>
    </row>
    <row r="1753" customFormat="false" ht="29.85" hidden="false" customHeight="false" outlineLevel="0" collapsed="false">
      <c r="A1753" s="78" t="n">
        <v>205309142</v>
      </c>
      <c r="B1753" s="13" t="s">
        <v>721</v>
      </c>
      <c r="C1753" s="14" t="n">
        <v>7707</v>
      </c>
    </row>
    <row r="1754" customFormat="false" ht="29.85" hidden="false" customHeight="false" outlineLevel="0" collapsed="false">
      <c r="A1754" s="78" t="n">
        <v>205309146</v>
      </c>
      <c r="B1754" s="13" t="s">
        <v>5729</v>
      </c>
      <c r="C1754" s="14" t="n">
        <v>7707</v>
      </c>
    </row>
    <row r="1755" customFormat="false" ht="29.85" hidden="false" customHeight="false" outlineLevel="0" collapsed="false">
      <c r="A1755" s="78" t="n">
        <v>205309148</v>
      </c>
      <c r="B1755" s="13" t="s">
        <v>3583</v>
      </c>
      <c r="C1755" s="14" t="n">
        <v>7707</v>
      </c>
    </row>
    <row r="1756" customFormat="false" ht="15.65" hidden="false" customHeight="false" outlineLevel="0" collapsed="false">
      <c r="A1756" s="78" t="n">
        <v>205309153</v>
      </c>
      <c r="B1756" s="13" t="s">
        <v>4929</v>
      </c>
      <c r="C1756" s="14" t="n">
        <v>7707</v>
      </c>
    </row>
    <row r="1757" customFormat="false" ht="29.85" hidden="false" customHeight="false" outlineLevel="0" collapsed="false">
      <c r="A1757" s="78" t="n">
        <v>205309158</v>
      </c>
      <c r="B1757" s="13" t="s">
        <v>4113</v>
      </c>
      <c r="C1757" s="14" t="n">
        <v>26974.5</v>
      </c>
    </row>
    <row r="1758" customFormat="false" ht="15.65" hidden="false" customHeight="false" outlineLevel="0" collapsed="false">
      <c r="A1758" s="78" t="n">
        <v>205309160</v>
      </c>
      <c r="B1758" s="13" t="s">
        <v>1316</v>
      </c>
      <c r="C1758" s="14" t="n">
        <v>14080.5</v>
      </c>
    </row>
    <row r="1759" customFormat="false" ht="29.85" hidden="false" customHeight="false" outlineLevel="0" collapsed="false">
      <c r="A1759" s="78" t="n">
        <v>205309161</v>
      </c>
      <c r="B1759" s="13" t="s">
        <v>2728</v>
      </c>
      <c r="C1759" s="14" t="n">
        <v>7707</v>
      </c>
    </row>
    <row r="1760" customFormat="false" ht="29.85" hidden="false" customHeight="false" outlineLevel="0" collapsed="false">
      <c r="A1760" s="101" t="n">
        <v>205309170</v>
      </c>
      <c r="B1760" s="13" t="s">
        <v>5695</v>
      </c>
      <c r="C1760" s="14" t="n">
        <v>7707</v>
      </c>
    </row>
    <row r="1761" customFormat="false" ht="29.85" hidden="false" customHeight="false" outlineLevel="0" collapsed="false">
      <c r="A1761" s="78" t="n">
        <v>205309172</v>
      </c>
      <c r="B1761" s="13" t="s">
        <v>2054</v>
      </c>
      <c r="C1761" s="14" t="n">
        <v>23121</v>
      </c>
    </row>
    <row r="1762" customFormat="false" ht="29.85" hidden="false" customHeight="false" outlineLevel="0" collapsed="false">
      <c r="A1762" s="78" t="n">
        <v>205309175</v>
      </c>
      <c r="B1762" s="13" t="s">
        <v>5653</v>
      </c>
      <c r="C1762" s="14" t="n">
        <v>7707</v>
      </c>
    </row>
    <row r="1763" customFormat="false" ht="29.85" hidden="false" customHeight="false" outlineLevel="0" collapsed="false">
      <c r="A1763" s="78" t="n">
        <v>205309176</v>
      </c>
      <c r="B1763" s="13" t="s">
        <v>3187</v>
      </c>
      <c r="C1763" s="14" t="n">
        <v>23467.5</v>
      </c>
    </row>
    <row r="1764" customFormat="false" ht="29.85" hidden="false" customHeight="false" outlineLevel="0" collapsed="false">
      <c r="A1764" s="78" t="n">
        <v>205309177</v>
      </c>
      <c r="B1764" s="13" t="s">
        <v>3675</v>
      </c>
      <c r="C1764" s="14" t="n">
        <v>7707</v>
      </c>
    </row>
    <row r="1765" customFormat="false" ht="29.85" hidden="false" customHeight="false" outlineLevel="0" collapsed="false">
      <c r="A1765" s="78" t="n">
        <v>205309183</v>
      </c>
      <c r="B1765" s="13" t="s">
        <v>394</v>
      </c>
      <c r="C1765" s="14" t="n">
        <v>3853.5</v>
      </c>
    </row>
    <row r="1766" s="12" customFormat="true" ht="29.85" hidden="false" customHeight="false" outlineLevel="0" collapsed="false">
      <c r="A1766" s="78" t="n">
        <v>205309189</v>
      </c>
      <c r="B1766" s="13" t="s">
        <v>4541</v>
      </c>
      <c r="C1766" s="14" t="n">
        <v>15414</v>
      </c>
      <c r="AMB1766" s="0"/>
      <c r="AMC1766" s="0"/>
      <c r="AMD1766" s="0"/>
      <c r="AME1766" s="0"/>
      <c r="AMF1766" s="0"/>
      <c r="AMG1766" s="0"/>
      <c r="AMH1766" s="0"/>
      <c r="AMI1766" s="0"/>
      <c r="AMJ1766" s="0"/>
    </row>
    <row r="1767" customFormat="false" ht="29.85" hidden="false" customHeight="false" outlineLevel="0" collapsed="false">
      <c r="A1767" s="78" t="n">
        <v>205309192</v>
      </c>
      <c r="B1767" s="13" t="s">
        <v>585</v>
      </c>
      <c r="C1767" s="14" t="n">
        <v>7707</v>
      </c>
    </row>
    <row r="1768" customFormat="false" ht="29.85" hidden="false" customHeight="false" outlineLevel="0" collapsed="false">
      <c r="A1768" s="101" t="n">
        <v>205309193</v>
      </c>
      <c r="B1768" s="13" t="s">
        <v>6858</v>
      </c>
      <c r="C1768" s="14" t="n">
        <v>7707</v>
      </c>
    </row>
    <row r="1769" customFormat="false" ht="29.85" hidden="false" customHeight="false" outlineLevel="0" collapsed="false">
      <c r="A1769" s="78" t="n">
        <v>205309203</v>
      </c>
      <c r="B1769" s="13" t="s">
        <v>6517</v>
      </c>
      <c r="C1769" s="14" t="n">
        <v>14080.5</v>
      </c>
    </row>
    <row r="1770" customFormat="false" ht="15.65" hidden="false" customHeight="false" outlineLevel="0" collapsed="false">
      <c r="A1770" s="78" t="n">
        <v>205309227</v>
      </c>
      <c r="B1770" s="13" t="s">
        <v>3525</v>
      </c>
      <c r="C1770" s="14" t="n">
        <v>15414</v>
      </c>
    </row>
    <row r="1771" s="12" customFormat="true" ht="15.65" hidden="false" customHeight="false" outlineLevel="0" collapsed="false">
      <c r="A1771" s="7" t="n">
        <v>205309228</v>
      </c>
      <c r="B1771" s="9" t="s">
        <v>820</v>
      </c>
      <c r="C1771" s="10" t="n">
        <v>3853.5</v>
      </c>
      <c r="AMB1771" s="0"/>
      <c r="AMC1771" s="0"/>
      <c r="AMD1771" s="0"/>
      <c r="AME1771" s="0"/>
      <c r="AMF1771" s="0"/>
      <c r="AMG1771" s="0"/>
      <c r="AMH1771" s="0"/>
      <c r="AMI1771" s="0"/>
      <c r="AMJ1771" s="0"/>
    </row>
    <row r="1772" s="12" customFormat="true" ht="29.85" hidden="false" customHeight="false" outlineLevel="0" collapsed="false">
      <c r="A1772" s="7" t="n">
        <v>205309228</v>
      </c>
      <c r="B1772" s="9" t="s">
        <v>821</v>
      </c>
      <c r="C1772" s="10" t="n">
        <v>3853.5</v>
      </c>
      <c r="AMB1772" s="0"/>
      <c r="AMC1772" s="0"/>
      <c r="AMD1772" s="0"/>
      <c r="AME1772" s="0"/>
      <c r="AMF1772" s="0"/>
      <c r="AMG1772" s="0"/>
      <c r="AMH1772" s="0"/>
      <c r="AMI1772" s="0"/>
      <c r="AMJ1772" s="0"/>
    </row>
    <row r="1773" customFormat="false" ht="29.85" hidden="false" customHeight="false" outlineLevel="0" collapsed="false">
      <c r="A1773" s="78" t="n">
        <v>205309230</v>
      </c>
      <c r="B1773" s="13" t="s">
        <v>4600</v>
      </c>
      <c r="C1773" s="14" t="n">
        <v>11560.5</v>
      </c>
    </row>
    <row r="1774" customFormat="false" ht="29.85" hidden="false" customHeight="false" outlineLevel="0" collapsed="false">
      <c r="A1774" s="78" t="n">
        <v>205309232</v>
      </c>
      <c r="B1774" s="13" t="s">
        <v>5871</v>
      </c>
      <c r="C1774" s="14" t="n">
        <v>7707</v>
      </c>
    </row>
    <row r="1775" customFormat="false" ht="29.85" hidden="false" customHeight="false" outlineLevel="0" collapsed="false">
      <c r="A1775" s="78" t="n">
        <v>205309241</v>
      </c>
      <c r="B1775" s="13" t="s">
        <v>278</v>
      </c>
      <c r="C1775" s="14" t="n">
        <v>38535</v>
      </c>
    </row>
    <row r="1776" customFormat="false" ht="15.65" hidden="false" customHeight="false" outlineLevel="0" collapsed="false">
      <c r="A1776" s="78" t="n">
        <v>205309250</v>
      </c>
      <c r="B1776" s="13" t="s">
        <v>5828</v>
      </c>
      <c r="C1776" s="14" t="n">
        <v>11560.5</v>
      </c>
    </row>
    <row r="1777" customFormat="false" ht="29.85" hidden="false" customHeight="false" outlineLevel="0" collapsed="false">
      <c r="A1777" s="78" t="n">
        <v>205309257</v>
      </c>
      <c r="B1777" s="13" t="s">
        <v>6206</v>
      </c>
      <c r="C1777" s="14" t="n">
        <v>23121</v>
      </c>
    </row>
    <row r="1778" customFormat="false" ht="29.85" hidden="false" customHeight="false" outlineLevel="0" collapsed="false">
      <c r="A1778" s="101" t="n">
        <v>205309261</v>
      </c>
      <c r="B1778" s="13" t="s">
        <v>886</v>
      </c>
      <c r="C1778" s="14" t="n">
        <v>3853.5</v>
      </c>
    </row>
    <row r="1779" customFormat="false" ht="15.65" hidden="false" customHeight="false" outlineLevel="0" collapsed="false">
      <c r="A1779" s="78" t="n">
        <v>205309269</v>
      </c>
      <c r="B1779" s="13" t="s">
        <v>3941</v>
      </c>
      <c r="C1779" s="14" t="n">
        <v>19267.5</v>
      </c>
    </row>
    <row r="1780" customFormat="false" ht="29.85" hidden="false" customHeight="false" outlineLevel="0" collapsed="false">
      <c r="A1780" s="78" t="n">
        <v>205309286</v>
      </c>
      <c r="B1780" s="13" t="s">
        <v>5714</v>
      </c>
      <c r="C1780" s="14" t="n">
        <v>7707</v>
      </c>
    </row>
    <row r="1781" customFormat="false" ht="29.85" hidden="false" customHeight="false" outlineLevel="0" collapsed="false">
      <c r="A1781" s="101" t="n">
        <v>205309287</v>
      </c>
      <c r="B1781" s="13" t="s">
        <v>2203</v>
      </c>
      <c r="C1781" s="14" t="n">
        <v>14080.5</v>
      </c>
    </row>
    <row r="1782" customFormat="false" ht="29.85" hidden="false" customHeight="false" outlineLevel="0" collapsed="false">
      <c r="A1782" s="78" t="n">
        <v>205309301</v>
      </c>
      <c r="B1782" s="13" t="s">
        <v>2540</v>
      </c>
      <c r="C1782" s="14" t="n">
        <v>15414</v>
      </c>
    </row>
    <row r="1783" customFormat="false" ht="29.85" hidden="false" customHeight="false" outlineLevel="0" collapsed="false">
      <c r="A1783" s="78" t="n">
        <v>205309325</v>
      </c>
      <c r="B1783" s="13" t="s">
        <v>5228</v>
      </c>
      <c r="C1783" s="14" t="n">
        <v>9387</v>
      </c>
    </row>
    <row r="1784" customFormat="false" ht="29.85" hidden="false" customHeight="false" outlineLevel="0" collapsed="false">
      <c r="A1784" s="78" t="n">
        <v>205309331</v>
      </c>
      <c r="B1784" s="13" t="s">
        <v>2558</v>
      </c>
      <c r="C1784" s="14" t="n">
        <v>19267.5</v>
      </c>
    </row>
    <row r="1785" customFormat="false" ht="29.85" hidden="false" customHeight="false" outlineLevel="0" collapsed="false">
      <c r="A1785" s="78" t="n">
        <v>205309338</v>
      </c>
      <c r="B1785" s="13" t="s">
        <v>3023</v>
      </c>
      <c r="C1785" s="14" t="n">
        <v>3853.5</v>
      </c>
    </row>
    <row r="1786" customFormat="false" ht="15.65" hidden="false" customHeight="false" outlineLevel="0" collapsed="false">
      <c r="A1786" s="102" t="n">
        <v>205309350</v>
      </c>
      <c r="B1786" s="30" t="s">
        <v>539</v>
      </c>
      <c r="C1786" s="31" t="n">
        <v>7707</v>
      </c>
    </row>
    <row r="1787" customFormat="false" ht="29.85" hidden="false" customHeight="false" outlineLevel="0" collapsed="false">
      <c r="A1787" s="78" t="n">
        <v>205309355</v>
      </c>
      <c r="B1787" s="13" t="s">
        <v>6288</v>
      </c>
      <c r="C1787" s="14" t="n">
        <v>15414</v>
      </c>
    </row>
    <row r="1788" customFormat="false" ht="29.85" hidden="false" customHeight="false" outlineLevel="0" collapsed="false">
      <c r="A1788" s="78" t="n">
        <v>205309369</v>
      </c>
      <c r="B1788" s="13" t="s">
        <v>1975</v>
      </c>
      <c r="C1788" s="14" t="n">
        <v>23121</v>
      </c>
    </row>
    <row r="1789" customFormat="false" ht="29.85" hidden="false" customHeight="false" outlineLevel="0" collapsed="false">
      <c r="A1789" s="101" t="n">
        <v>205309370</v>
      </c>
      <c r="B1789" s="13" t="s">
        <v>685</v>
      </c>
      <c r="C1789" s="14" t="n">
        <v>3853.5</v>
      </c>
    </row>
    <row r="1790" customFormat="false" ht="15.65" hidden="false" customHeight="false" outlineLevel="0" collapsed="false">
      <c r="A1790" s="101" t="n">
        <v>205309371</v>
      </c>
      <c r="B1790" s="13" t="s">
        <v>6598</v>
      </c>
      <c r="C1790" s="14" t="n">
        <v>11560.5</v>
      </c>
    </row>
    <row r="1791" customFormat="false" ht="29.85" hidden="false" customHeight="false" outlineLevel="0" collapsed="false">
      <c r="A1791" s="101" t="n">
        <v>205309379</v>
      </c>
      <c r="B1791" s="13" t="s">
        <v>4124</v>
      </c>
      <c r="C1791" s="14" t="n">
        <v>3853.5</v>
      </c>
    </row>
    <row r="1792" customFormat="false" ht="29.85" hidden="false" customHeight="false" outlineLevel="0" collapsed="false">
      <c r="A1792" s="78" t="n">
        <v>205309393</v>
      </c>
      <c r="B1792" s="13" t="s">
        <v>4085</v>
      </c>
      <c r="C1792" s="14" t="n">
        <v>7707</v>
      </c>
    </row>
    <row r="1793" customFormat="false" ht="29.85" hidden="false" customHeight="false" outlineLevel="0" collapsed="false">
      <c r="A1793" s="101" t="n">
        <v>205309395</v>
      </c>
      <c r="B1793" s="13" t="s">
        <v>5254</v>
      </c>
      <c r="C1793" s="14" t="n">
        <v>7707</v>
      </c>
    </row>
    <row r="1794" customFormat="false" ht="29.85" hidden="false" customHeight="false" outlineLevel="0" collapsed="false">
      <c r="A1794" s="78" t="n">
        <v>205309401</v>
      </c>
      <c r="B1794" s="13" t="s">
        <v>4943</v>
      </c>
      <c r="C1794" s="14" t="n">
        <v>9387</v>
      </c>
    </row>
    <row r="1795" customFormat="false" ht="15.65" hidden="false" customHeight="false" outlineLevel="0" collapsed="false">
      <c r="A1795" s="78" t="n">
        <v>205309409</v>
      </c>
      <c r="B1795" s="13" t="s">
        <v>1371</v>
      </c>
      <c r="C1795" s="14" t="n">
        <v>15414</v>
      </c>
    </row>
    <row r="1796" customFormat="false" ht="29.85" hidden="false" customHeight="false" outlineLevel="0" collapsed="false">
      <c r="A1796" s="78" t="n">
        <v>205309413</v>
      </c>
      <c r="B1796" s="13" t="s">
        <v>3516</v>
      </c>
      <c r="C1796" s="14" t="n">
        <v>3853.5</v>
      </c>
    </row>
    <row r="1797" customFormat="false" ht="29.85" hidden="false" customHeight="false" outlineLevel="0" collapsed="false">
      <c r="A1797" s="78" t="n">
        <v>205309415</v>
      </c>
      <c r="B1797" s="13" t="s">
        <v>3344</v>
      </c>
      <c r="C1797" s="14" t="n">
        <v>7707</v>
      </c>
    </row>
    <row r="1798" customFormat="false" ht="29.85" hidden="false" customHeight="false" outlineLevel="0" collapsed="false">
      <c r="A1798" s="78" t="n">
        <v>205309443</v>
      </c>
      <c r="B1798" s="13" t="s">
        <v>2567</v>
      </c>
      <c r="C1798" s="14" t="n">
        <v>19267.5</v>
      </c>
    </row>
    <row r="1799" customFormat="false" ht="29.85" hidden="false" customHeight="false" outlineLevel="0" collapsed="false">
      <c r="A1799" s="78" t="n">
        <v>205309449</v>
      </c>
      <c r="B1799" s="13" t="s">
        <v>6000</v>
      </c>
      <c r="C1799" s="14" t="n">
        <v>3853.5</v>
      </c>
    </row>
    <row r="1800" customFormat="false" ht="29.85" hidden="false" customHeight="false" outlineLevel="0" collapsed="false">
      <c r="A1800" s="78" t="n">
        <v>205309452</v>
      </c>
      <c r="B1800" s="13" t="s">
        <v>4140</v>
      </c>
      <c r="C1800" s="14" t="n">
        <v>11560.5</v>
      </c>
    </row>
    <row r="1801" s="32" customFormat="true" ht="15.65" hidden="false" customHeight="false" outlineLevel="0" collapsed="false">
      <c r="A1801" s="78" t="n">
        <v>205309461</v>
      </c>
      <c r="B1801" s="13" t="s">
        <v>5667</v>
      </c>
      <c r="C1801" s="14" t="n">
        <v>11560.5</v>
      </c>
      <c r="ALZ1801" s="0"/>
      <c r="AMA1801" s="0"/>
      <c r="AMB1801" s="0"/>
      <c r="AMC1801" s="0"/>
      <c r="AMD1801" s="0"/>
      <c r="AME1801" s="0"/>
      <c r="AMF1801" s="0"/>
      <c r="AMG1801" s="0"/>
      <c r="AMH1801" s="0"/>
      <c r="AMI1801" s="0"/>
      <c r="AMJ1801" s="0"/>
    </row>
    <row r="1802" customFormat="false" ht="29.85" hidden="false" customHeight="false" outlineLevel="0" collapsed="false">
      <c r="A1802" s="78" t="n">
        <v>205309484</v>
      </c>
      <c r="B1802" s="13" t="s">
        <v>3289</v>
      </c>
      <c r="C1802" s="14" t="n">
        <v>15414</v>
      </c>
    </row>
    <row r="1803" customFormat="false" ht="29.85" hidden="false" customHeight="false" outlineLevel="0" collapsed="false">
      <c r="A1803" s="78" t="n">
        <v>205309486</v>
      </c>
      <c r="B1803" s="13" t="s">
        <v>4005</v>
      </c>
      <c r="C1803" s="14" t="n">
        <v>19267.5</v>
      </c>
    </row>
    <row r="1804" customFormat="false" ht="29.85" hidden="false" customHeight="false" outlineLevel="0" collapsed="false">
      <c r="A1804" s="78" t="n">
        <v>205309495</v>
      </c>
      <c r="B1804" s="13" t="s">
        <v>505</v>
      </c>
      <c r="C1804" s="14" t="n">
        <v>14080.5</v>
      </c>
    </row>
    <row r="1805" customFormat="false" ht="15.65" hidden="false" customHeight="false" outlineLevel="0" collapsed="false">
      <c r="A1805" s="7" t="n">
        <v>205309496</v>
      </c>
      <c r="B1805" s="9" t="s">
        <v>2299</v>
      </c>
      <c r="C1805" s="10" t="n">
        <v>3853.5</v>
      </c>
    </row>
    <row r="1806" customFormat="false" ht="29.85" hidden="false" customHeight="false" outlineLevel="0" collapsed="false">
      <c r="A1806" s="7" t="n">
        <v>205309496</v>
      </c>
      <c r="B1806" s="9" t="s">
        <v>2300</v>
      </c>
      <c r="C1806" s="10" t="n">
        <v>3853.5</v>
      </c>
    </row>
    <row r="1807" customFormat="false" ht="29.85" hidden="false" customHeight="false" outlineLevel="0" collapsed="false">
      <c r="A1807" s="7" t="n">
        <v>205309496</v>
      </c>
      <c r="B1807" s="9" t="s">
        <v>2301</v>
      </c>
      <c r="C1807" s="10" t="n">
        <v>3853.5</v>
      </c>
    </row>
    <row r="1808" customFormat="false" ht="29.85" hidden="false" customHeight="false" outlineLevel="0" collapsed="false">
      <c r="A1808" s="78" t="n">
        <v>205309512</v>
      </c>
      <c r="B1808" s="13" t="s">
        <v>462</v>
      </c>
      <c r="C1808" s="14" t="n">
        <v>7707</v>
      </c>
    </row>
    <row r="1809" s="34" customFormat="true" ht="29.85" hidden="false" customHeight="false" outlineLevel="0" collapsed="false">
      <c r="A1809" s="78" t="n">
        <v>205309527</v>
      </c>
      <c r="B1809" s="13" t="s">
        <v>1720</v>
      </c>
      <c r="C1809" s="14" t="n">
        <v>15414</v>
      </c>
      <c r="D1809" s="0"/>
      <c r="E1809" s="0"/>
      <c r="F1809" s="0"/>
      <c r="G1809" s="0"/>
      <c r="H1809" s="0"/>
      <c r="I1809" s="0"/>
      <c r="J1809" s="0"/>
      <c r="K1809" s="0"/>
      <c r="L1809" s="0"/>
      <c r="M1809" s="0"/>
      <c r="ALZ1809" s="0"/>
      <c r="AMA1809" s="0"/>
      <c r="AMB1809" s="0"/>
      <c r="AMC1809" s="0"/>
      <c r="AMD1809" s="0"/>
      <c r="AME1809" s="0"/>
      <c r="AMF1809" s="0"/>
      <c r="AMG1809" s="0"/>
      <c r="AMH1809" s="0"/>
      <c r="AMI1809" s="0"/>
      <c r="AMJ1809" s="0"/>
    </row>
    <row r="1810" s="12" customFormat="true" ht="29.85" hidden="false" customHeight="false" outlineLevel="0" collapsed="false">
      <c r="A1810" s="78" t="n">
        <v>205309543</v>
      </c>
      <c r="B1810" s="13" t="s">
        <v>1246</v>
      </c>
      <c r="C1810" s="14" t="n">
        <v>7707</v>
      </c>
      <c r="AMB1810" s="0"/>
      <c r="AMC1810" s="0"/>
      <c r="AMD1810" s="0"/>
      <c r="AME1810" s="0"/>
      <c r="AMF1810" s="0"/>
      <c r="AMG1810" s="0"/>
      <c r="AMH1810" s="0"/>
      <c r="AMI1810" s="0"/>
      <c r="AMJ1810" s="0"/>
    </row>
    <row r="1811" s="12" customFormat="true" ht="29.85" hidden="false" customHeight="false" outlineLevel="0" collapsed="false">
      <c r="A1811" s="78" t="n">
        <v>205309548</v>
      </c>
      <c r="B1811" s="13" t="s">
        <v>5994</v>
      </c>
      <c r="C1811" s="14" t="n">
        <v>7707</v>
      </c>
      <c r="AMB1811" s="0"/>
      <c r="AMC1811" s="0"/>
      <c r="AMD1811" s="0"/>
      <c r="AME1811" s="0"/>
      <c r="AMF1811" s="0"/>
      <c r="AMG1811" s="0"/>
      <c r="AMH1811" s="0"/>
      <c r="AMI1811" s="0"/>
      <c r="AMJ1811" s="0"/>
    </row>
    <row r="1812" customFormat="false" ht="29.85" hidden="false" customHeight="false" outlineLevel="0" collapsed="false">
      <c r="A1812" s="78" t="n">
        <v>205309560</v>
      </c>
      <c r="B1812" s="13" t="s">
        <v>1455</v>
      </c>
      <c r="C1812" s="14" t="n">
        <v>15414</v>
      </c>
    </row>
    <row r="1813" customFormat="false" ht="29.85" hidden="false" customHeight="false" outlineLevel="0" collapsed="false">
      <c r="A1813" s="101" t="n">
        <v>205309568</v>
      </c>
      <c r="B1813" s="13" t="s">
        <v>1571</v>
      </c>
      <c r="C1813" s="14" t="n">
        <v>7707</v>
      </c>
    </row>
    <row r="1814" customFormat="false" ht="29.85" hidden="false" customHeight="false" outlineLevel="0" collapsed="false">
      <c r="A1814" s="78" t="n">
        <v>205309576</v>
      </c>
      <c r="B1814" s="13" t="s">
        <v>2060</v>
      </c>
      <c r="C1814" s="14" t="n">
        <v>15414</v>
      </c>
    </row>
    <row r="1815" customFormat="false" ht="29.85" hidden="false" customHeight="false" outlineLevel="0" collapsed="false">
      <c r="A1815" s="78" t="n">
        <v>205309582</v>
      </c>
      <c r="B1815" s="13" t="s">
        <v>6628</v>
      </c>
      <c r="C1815" s="14" t="n">
        <v>7707</v>
      </c>
    </row>
    <row r="1816" customFormat="false" ht="29.85" hidden="false" customHeight="false" outlineLevel="0" collapsed="false">
      <c r="A1816" s="78" t="n">
        <v>205309587</v>
      </c>
      <c r="B1816" s="13" t="s">
        <v>5656</v>
      </c>
      <c r="C1816" s="14" t="n">
        <v>3853.5</v>
      </c>
    </row>
    <row r="1817" customFormat="false" ht="29.85" hidden="false" customHeight="false" outlineLevel="0" collapsed="false">
      <c r="A1817" s="78" t="n">
        <v>205309593</v>
      </c>
      <c r="B1817" s="13" t="s">
        <v>3758</v>
      </c>
      <c r="C1817" s="14" t="n">
        <v>15414</v>
      </c>
    </row>
    <row r="1818" customFormat="false" ht="29.85" hidden="false" customHeight="false" outlineLevel="0" collapsed="false">
      <c r="A1818" s="78" t="n">
        <v>205309595</v>
      </c>
      <c r="B1818" s="13" t="s">
        <v>4156</v>
      </c>
      <c r="C1818" s="14" t="n">
        <v>3853.5</v>
      </c>
    </row>
    <row r="1819" customFormat="false" ht="29.85" hidden="false" customHeight="false" outlineLevel="0" collapsed="false">
      <c r="A1819" s="78" t="n">
        <v>205309626</v>
      </c>
      <c r="B1819" s="13" t="s">
        <v>2708</v>
      </c>
      <c r="C1819" s="14" t="n">
        <v>3853.5</v>
      </c>
    </row>
    <row r="1820" customFormat="false" ht="29.85" hidden="false" customHeight="false" outlineLevel="0" collapsed="false">
      <c r="A1820" s="78" t="n">
        <v>205309629</v>
      </c>
      <c r="B1820" s="13" t="s">
        <v>2121</v>
      </c>
      <c r="C1820" s="14" t="n">
        <v>15414</v>
      </c>
    </row>
    <row r="1821" customFormat="false" ht="29.85" hidden="false" customHeight="false" outlineLevel="0" collapsed="false">
      <c r="A1821" s="78" t="n">
        <v>205309645</v>
      </c>
      <c r="B1821" s="13" t="s">
        <v>1222</v>
      </c>
      <c r="C1821" s="14" t="n">
        <v>7707</v>
      </c>
    </row>
    <row r="1822" customFormat="false" ht="29.85" hidden="false" customHeight="false" outlineLevel="0" collapsed="false">
      <c r="A1822" s="78" t="n">
        <v>205309648</v>
      </c>
      <c r="B1822" s="13" t="s">
        <v>5482</v>
      </c>
      <c r="C1822" s="14" t="n">
        <v>7707</v>
      </c>
    </row>
    <row r="1823" customFormat="false" ht="15.65" hidden="false" customHeight="false" outlineLevel="0" collapsed="false">
      <c r="A1823" s="101" t="n">
        <v>205309650</v>
      </c>
      <c r="B1823" s="13" t="s">
        <v>6450</v>
      </c>
      <c r="C1823" s="14" t="n">
        <v>7707</v>
      </c>
    </row>
    <row r="1824" customFormat="false" ht="29.85" hidden="false" customHeight="false" outlineLevel="0" collapsed="false">
      <c r="A1824" s="78" t="n">
        <v>205309653</v>
      </c>
      <c r="B1824" s="13" t="s">
        <v>1831</v>
      </c>
      <c r="C1824" s="14" t="n">
        <v>11560.5</v>
      </c>
    </row>
    <row r="1825" customFormat="false" ht="29.85" hidden="false" customHeight="false" outlineLevel="0" collapsed="false">
      <c r="A1825" s="78" t="n">
        <v>205309675</v>
      </c>
      <c r="B1825" s="13" t="s">
        <v>764</v>
      </c>
      <c r="C1825" s="14" t="n">
        <v>7707</v>
      </c>
    </row>
    <row r="1826" customFormat="false" ht="29.85" hidden="false" customHeight="false" outlineLevel="0" collapsed="false">
      <c r="A1826" s="78" t="n">
        <v>205309715</v>
      </c>
      <c r="B1826" s="13" t="s">
        <v>4236</v>
      </c>
      <c r="C1826" s="14" t="n">
        <v>26974.5</v>
      </c>
    </row>
    <row r="1827" customFormat="false" ht="15.65" hidden="false" customHeight="false" outlineLevel="0" collapsed="false">
      <c r="A1827" s="78" t="n">
        <v>205309738</v>
      </c>
      <c r="B1827" s="13" t="s">
        <v>6734</v>
      </c>
      <c r="C1827" s="14" t="n">
        <v>9387</v>
      </c>
    </row>
    <row r="1828" customFormat="false" ht="29.85" hidden="false" customHeight="false" outlineLevel="0" collapsed="false">
      <c r="A1828" s="78" t="n">
        <v>205309755</v>
      </c>
      <c r="B1828" s="13" t="s">
        <v>1978</v>
      </c>
      <c r="C1828" s="14" t="n">
        <v>15414</v>
      </c>
    </row>
    <row r="1829" customFormat="false" ht="29.85" hidden="false" customHeight="false" outlineLevel="0" collapsed="false">
      <c r="A1829" s="78" t="n">
        <v>205309773</v>
      </c>
      <c r="B1829" s="13" t="s">
        <v>4805</v>
      </c>
      <c r="C1829" s="14" t="n">
        <v>7707</v>
      </c>
    </row>
    <row r="1830" customFormat="false" ht="29.85" hidden="false" customHeight="false" outlineLevel="0" collapsed="false">
      <c r="A1830" s="78" t="n">
        <v>205309807</v>
      </c>
      <c r="B1830" s="13" t="s">
        <v>1428</v>
      </c>
      <c r="C1830" s="14" t="n">
        <v>11560.5</v>
      </c>
    </row>
    <row r="1831" customFormat="false" ht="29.85" hidden="false" customHeight="false" outlineLevel="0" collapsed="false">
      <c r="A1831" s="78" t="n">
        <v>205309823</v>
      </c>
      <c r="B1831" s="13" t="s">
        <v>2145</v>
      </c>
      <c r="C1831" s="14" t="n">
        <v>11560.5</v>
      </c>
    </row>
    <row r="1832" customFormat="false" ht="21.45" hidden="false" customHeight="true" outlineLevel="0" collapsed="false">
      <c r="A1832" s="78" t="n">
        <v>205309829</v>
      </c>
      <c r="B1832" s="13" t="s">
        <v>1458</v>
      </c>
      <c r="C1832" s="14" t="n">
        <v>19267.5</v>
      </c>
    </row>
    <row r="1833" customFormat="false" ht="29.85" hidden="false" customHeight="false" outlineLevel="0" collapsed="false">
      <c r="A1833" s="78" t="n">
        <v>205309845</v>
      </c>
      <c r="B1833" s="13" t="s">
        <v>2611</v>
      </c>
      <c r="C1833" s="14" t="n">
        <v>11560.5</v>
      </c>
    </row>
    <row r="1834" customFormat="false" ht="29.85" hidden="false" customHeight="false" outlineLevel="0" collapsed="false">
      <c r="A1834" s="7" t="n">
        <v>205309857</v>
      </c>
      <c r="B1834" s="9" t="s">
        <v>6175</v>
      </c>
      <c r="C1834" s="10" t="n">
        <v>7707</v>
      </c>
    </row>
    <row r="1835" customFormat="false" ht="29.85" hidden="false" customHeight="false" outlineLevel="0" collapsed="false">
      <c r="A1835" s="7" t="n">
        <v>205309857</v>
      </c>
      <c r="B1835" s="9" t="s">
        <v>6176</v>
      </c>
      <c r="C1835" s="10" t="n">
        <v>7707</v>
      </c>
    </row>
    <row r="1836" customFormat="false" ht="15.65" hidden="false" customHeight="false" outlineLevel="0" collapsed="false">
      <c r="A1836" s="7" t="n">
        <v>205309858</v>
      </c>
      <c r="B1836" s="9" t="s">
        <v>2034</v>
      </c>
      <c r="C1836" s="10" t="n">
        <v>7707</v>
      </c>
    </row>
    <row r="1837" customFormat="false" ht="29.85" hidden="false" customHeight="false" outlineLevel="0" collapsed="false">
      <c r="A1837" s="7" t="n">
        <v>205309858</v>
      </c>
      <c r="B1837" s="9" t="s">
        <v>2035</v>
      </c>
      <c r="C1837" s="10" t="n">
        <v>7707</v>
      </c>
    </row>
    <row r="1838" customFormat="false" ht="29.85" hidden="false" customHeight="false" outlineLevel="0" collapsed="false">
      <c r="A1838" s="78" t="n">
        <v>205309874</v>
      </c>
      <c r="B1838" s="13" t="s">
        <v>3966</v>
      </c>
      <c r="C1838" s="14" t="n">
        <v>7707</v>
      </c>
    </row>
    <row r="1839" customFormat="false" ht="29.85" hidden="false" customHeight="false" outlineLevel="0" collapsed="false">
      <c r="A1839" s="101" t="n">
        <v>205309922</v>
      </c>
      <c r="B1839" s="13" t="s">
        <v>4074</v>
      </c>
      <c r="C1839" s="14" t="n">
        <v>9387</v>
      </c>
    </row>
    <row r="1840" s="34" customFormat="true" ht="29.85" hidden="false" customHeight="false" outlineLevel="0" collapsed="false">
      <c r="A1840" s="7" t="n">
        <v>205309924</v>
      </c>
      <c r="B1840" s="9" t="s">
        <v>3111</v>
      </c>
      <c r="C1840" s="10" t="n">
        <v>7707</v>
      </c>
      <c r="D1840" s="0"/>
      <c r="E1840" s="0"/>
      <c r="F1840" s="0"/>
      <c r="G1840" s="0"/>
      <c r="H1840" s="0"/>
      <c r="I1840" s="0"/>
      <c r="J1840" s="0"/>
      <c r="K1840" s="0"/>
      <c r="L1840" s="0"/>
      <c r="M1840" s="0"/>
      <c r="ALZ1840" s="0"/>
      <c r="AMA1840" s="0"/>
      <c r="AMB1840" s="0"/>
      <c r="AMC1840" s="0"/>
      <c r="AMD1840" s="0"/>
      <c r="AME1840" s="0"/>
      <c r="AMF1840" s="0"/>
      <c r="AMG1840" s="0"/>
      <c r="AMH1840" s="0"/>
      <c r="AMI1840" s="0"/>
      <c r="AMJ1840" s="0"/>
    </row>
    <row r="1841" s="12" customFormat="true" ht="29.85" hidden="false" customHeight="false" outlineLevel="0" collapsed="false">
      <c r="A1841" s="7" t="n">
        <v>205309924</v>
      </c>
      <c r="B1841" s="9" t="s">
        <v>3112</v>
      </c>
      <c r="C1841" s="10" t="n">
        <v>7707</v>
      </c>
      <c r="AMB1841" s="0"/>
      <c r="AMC1841" s="0"/>
      <c r="AMD1841" s="0"/>
      <c r="AME1841" s="0"/>
      <c r="AMF1841" s="0"/>
      <c r="AMG1841" s="0"/>
      <c r="AMH1841" s="0"/>
      <c r="AMI1841" s="0"/>
      <c r="AMJ1841" s="0"/>
    </row>
    <row r="1842" customFormat="false" ht="15.65" hidden="false" customHeight="false" outlineLevel="0" collapsed="false">
      <c r="A1842" s="78" t="n">
        <v>205309931</v>
      </c>
      <c r="B1842" s="13" t="s">
        <v>2003</v>
      </c>
      <c r="C1842" s="14" t="n">
        <v>3853.5</v>
      </c>
    </row>
    <row r="1843" customFormat="false" ht="29.85" hidden="false" customHeight="false" outlineLevel="0" collapsed="false">
      <c r="A1843" s="78" t="n">
        <v>205309952</v>
      </c>
      <c r="B1843" s="13" t="s">
        <v>311</v>
      </c>
      <c r="C1843" s="14" t="n">
        <v>15414</v>
      </c>
    </row>
    <row r="1844" customFormat="false" ht="29.85" hidden="false" customHeight="false" outlineLevel="0" collapsed="false">
      <c r="A1844" s="78" t="n">
        <v>205309960</v>
      </c>
      <c r="B1844" s="13" t="s">
        <v>1892</v>
      </c>
      <c r="C1844" s="14" t="n">
        <v>9387</v>
      </c>
    </row>
    <row r="1845" customFormat="false" ht="29.85" hidden="false" customHeight="false" outlineLevel="0" collapsed="false">
      <c r="A1845" s="78" t="n">
        <v>205309992</v>
      </c>
      <c r="B1845" s="13" t="s">
        <v>1127</v>
      </c>
      <c r="C1845" s="14" t="n">
        <v>7707</v>
      </c>
    </row>
    <row r="1846" customFormat="false" ht="29.85" hidden="false" customHeight="false" outlineLevel="0" collapsed="false">
      <c r="A1846" s="78" t="n">
        <v>205310001</v>
      </c>
      <c r="B1846" s="13" t="s">
        <v>2531</v>
      </c>
      <c r="C1846" s="14" t="n">
        <v>11560.5</v>
      </c>
    </row>
    <row r="1847" customFormat="false" ht="29.85" hidden="false" customHeight="false" outlineLevel="0" collapsed="false">
      <c r="A1847" s="78" t="n">
        <v>205310022</v>
      </c>
      <c r="B1847" s="13" t="s">
        <v>2576</v>
      </c>
      <c r="C1847" s="14" t="n">
        <v>7707</v>
      </c>
    </row>
    <row r="1848" customFormat="false" ht="29.85" hidden="false" customHeight="false" outlineLevel="0" collapsed="false">
      <c r="A1848" s="78" t="n">
        <v>205310027</v>
      </c>
      <c r="B1848" s="13" t="s">
        <v>2573</v>
      </c>
      <c r="C1848" s="14" t="n">
        <v>7707</v>
      </c>
    </row>
    <row r="1849" customFormat="false" ht="29.85" hidden="false" customHeight="false" outlineLevel="0" collapsed="false">
      <c r="A1849" s="78" t="n">
        <v>205310031</v>
      </c>
      <c r="B1849" s="13" t="s">
        <v>1790</v>
      </c>
      <c r="C1849" s="14" t="n">
        <v>3853.5</v>
      </c>
    </row>
    <row r="1850" customFormat="false" ht="29.85" hidden="false" customHeight="false" outlineLevel="0" collapsed="false">
      <c r="A1850" s="78" t="n">
        <v>205310086</v>
      </c>
      <c r="B1850" s="13" t="s">
        <v>5412</v>
      </c>
      <c r="C1850" s="14" t="n">
        <v>50095.5</v>
      </c>
    </row>
    <row r="1851" customFormat="false" ht="29.85" hidden="false" customHeight="false" outlineLevel="0" collapsed="false">
      <c r="A1851" s="78" t="n">
        <v>205310090</v>
      </c>
      <c r="B1851" s="13" t="s">
        <v>3663</v>
      </c>
      <c r="C1851" s="14" t="n">
        <v>7707</v>
      </c>
    </row>
    <row r="1852" customFormat="false" ht="29.85" hidden="false" customHeight="false" outlineLevel="0" collapsed="false">
      <c r="A1852" s="78" t="n">
        <v>205310094</v>
      </c>
      <c r="B1852" s="13" t="s">
        <v>569</v>
      </c>
      <c r="C1852" s="14" t="n">
        <v>7707</v>
      </c>
    </row>
    <row r="1853" s="12" customFormat="true" ht="29.85" hidden="false" customHeight="false" outlineLevel="0" collapsed="false">
      <c r="A1853" s="78" t="n">
        <v>205310099</v>
      </c>
      <c r="B1853" s="13" t="s">
        <v>2280</v>
      </c>
      <c r="C1853" s="14" t="n">
        <v>11560.5</v>
      </c>
      <c r="AMB1853" s="0"/>
      <c r="AMC1853" s="0"/>
      <c r="AMD1853" s="0"/>
      <c r="AME1853" s="0"/>
      <c r="AMF1853" s="0"/>
      <c r="AMG1853" s="0"/>
      <c r="AMH1853" s="0"/>
      <c r="AMI1853" s="0"/>
      <c r="AMJ1853" s="0"/>
    </row>
    <row r="1854" s="12" customFormat="true" ht="29.85" hidden="false" customHeight="false" outlineLevel="0" collapsed="false">
      <c r="A1854" s="78" t="n">
        <v>205310104</v>
      </c>
      <c r="B1854" s="13" t="s">
        <v>2948</v>
      </c>
      <c r="C1854" s="14" t="n">
        <v>3853.5</v>
      </c>
      <c r="AMB1854" s="0"/>
      <c r="AMC1854" s="0"/>
      <c r="AMD1854" s="0"/>
      <c r="AME1854" s="0"/>
      <c r="AMF1854" s="0"/>
      <c r="AMG1854" s="0"/>
      <c r="AMH1854" s="0"/>
      <c r="AMI1854" s="0"/>
      <c r="AMJ1854" s="0"/>
    </row>
    <row r="1855" customFormat="false" ht="29.85" hidden="false" customHeight="false" outlineLevel="0" collapsed="false">
      <c r="A1855" s="78" t="n">
        <v>205310113</v>
      </c>
      <c r="B1855" s="13" t="s">
        <v>3981</v>
      </c>
      <c r="C1855" s="14" t="n">
        <v>18774</v>
      </c>
    </row>
    <row r="1856" customFormat="false" ht="29.85" hidden="false" customHeight="false" outlineLevel="0" collapsed="false">
      <c r="A1856" s="78" t="n">
        <v>205310118</v>
      </c>
      <c r="B1856" s="13" t="s">
        <v>3434</v>
      </c>
      <c r="C1856" s="14" t="n">
        <v>7707</v>
      </c>
    </row>
    <row r="1857" s="12" customFormat="true" ht="15.65" hidden="false" customHeight="false" outlineLevel="0" collapsed="false">
      <c r="A1857" s="78" t="n">
        <v>205310121</v>
      </c>
      <c r="B1857" s="13" t="s">
        <v>2555</v>
      </c>
      <c r="C1857" s="14" t="n">
        <v>38535</v>
      </c>
      <c r="AMB1857" s="0"/>
      <c r="AMC1857" s="0"/>
      <c r="AMD1857" s="0"/>
      <c r="AME1857" s="0"/>
      <c r="AMF1857" s="0"/>
      <c r="AMG1857" s="0"/>
      <c r="AMH1857" s="0"/>
      <c r="AMI1857" s="0"/>
      <c r="AMJ1857" s="0"/>
    </row>
    <row r="1858" customFormat="false" ht="15.65" hidden="false" customHeight="false" outlineLevel="0" collapsed="false">
      <c r="A1858" s="102" t="n">
        <v>205310128</v>
      </c>
      <c r="B1858" s="30" t="s">
        <v>603</v>
      </c>
      <c r="C1858" s="31" t="n">
        <v>7707</v>
      </c>
    </row>
    <row r="1859" customFormat="false" ht="29.85" hidden="false" customHeight="false" outlineLevel="0" collapsed="false">
      <c r="A1859" s="78" t="n">
        <v>205310133</v>
      </c>
      <c r="B1859" s="13" t="s">
        <v>4301</v>
      </c>
      <c r="C1859" s="14" t="n">
        <v>19267.5</v>
      </c>
    </row>
    <row r="1860" customFormat="false" ht="15.65" hidden="false" customHeight="false" outlineLevel="0" collapsed="false">
      <c r="A1860" s="7" t="n">
        <v>205310135</v>
      </c>
      <c r="B1860" s="9" t="s">
        <v>1296</v>
      </c>
      <c r="C1860" s="10" t="n">
        <v>7707</v>
      </c>
    </row>
    <row r="1861" customFormat="false" ht="29.85" hidden="false" customHeight="false" outlineLevel="0" collapsed="false">
      <c r="A1861" s="7" t="n">
        <v>205310135</v>
      </c>
      <c r="B1861" s="9" t="s">
        <v>1297</v>
      </c>
      <c r="C1861" s="10" t="n">
        <v>7707</v>
      </c>
    </row>
    <row r="1862" customFormat="false" ht="29.85" hidden="false" customHeight="false" outlineLevel="0" collapsed="false">
      <c r="A1862" s="7" t="n">
        <v>205310135</v>
      </c>
      <c r="B1862" s="9" t="s">
        <v>1298</v>
      </c>
      <c r="C1862" s="10" t="n">
        <v>7707</v>
      </c>
    </row>
    <row r="1863" customFormat="false" ht="29.85" hidden="false" customHeight="false" outlineLevel="0" collapsed="false">
      <c r="A1863" s="78" t="n">
        <v>205310149</v>
      </c>
      <c r="B1863" s="13" t="s">
        <v>566</v>
      </c>
      <c r="C1863" s="14" t="n">
        <v>7707</v>
      </c>
    </row>
    <row r="1864" s="24" customFormat="true" ht="29.85" hidden="false" customHeight="false" outlineLevel="0" collapsed="false">
      <c r="A1864" s="78" t="n">
        <v>205310164</v>
      </c>
      <c r="B1864" s="13" t="s">
        <v>3346</v>
      </c>
      <c r="C1864" s="14" t="n">
        <v>7707</v>
      </c>
      <c r="ALZ1864" s="0"/>
      <c r="AMA1864" s="0"/>
      <c r="AMB1864" s="0"/>
      <c r="AMC1864" s="0"/>
      <c r="AMD1864" s="0"/>
      <c r="AME1864" s="0"/>
      <c r="AMF1864" s="0"/>
      <c r="AMG1864" s="0"/>
      <c r="AMH1864" s="0"/>
      <c r="AMI1864" s="0"/>
      <c r="AMJ1864" s="0"/>
    </row>
    <row r="1865" s="12" customFormat="true" ht="29.85" hidden="false" customHeight="false" outlineLevel="0" collapsed="false">
      <c r="A1865" s="7" t="n">
        <v>205310219</v>
      </c>
      <c r="B1865" s="9" t="s">
        <v>2704</v>
      </c>
      <c r="C1865" s="10" t="n">
        <v>15414</v>
      </c>
      <c r="AMB1865" s="0"/>
      <c r="AMC1865" s="0"/>
      <c r="AMD1865" s="0"/>
      <c r="AME1865" s="0"/>
      <c r="AMF1865" s="0"/>
      <c r="AMG1865" s="0"/>
      <c r="AMH1865" s="0"/>
      <c r="AMI1865" s="0"/>
      <c r="AMJ1865" s="0"/>
    </row>
    <row r="1866" s="12" customFormat="true" ht="15.65" hidden="false" customHeight="false" outlineLevel="0" collapsed="false">
      <c r="A1866" s="7" t="n">
        <v>205310219</v>
      </c>
      <c r="B1866" s="9" t="s">
        <v>2705</v>
      </c>
      <c r="C1866" s="10" t="n">
        <v>15414</v>
      </c>
      <c r="AMB1866" s="0"/>
      <c r="AMC1866" s="0"/>
      <c r="AMD1866" s="0"/>
      <c r="AME1866" s="0"/>
      <c r="AMF1866" s="0"/>
      <c r="AMG1866" s="0"/>
      <c r="AMH1866" s="0"/>
      <c r="AMI1866" s="0"/>
      <c r="AMJ1866" s="0"/>
    </row>
    <row r="1867" customFormat="false" ht="29.85" hidden="false" customHeight="false" outlineLevel="0" collapsed="false">
      <c r="A1867" s="7" t="n">
        <v>205310223</v>
      </c>
      <c r="B1867" s="9" t="s">
        <v>6047</v>
      </c>
      <c r="C1867" s="10" t="n">
        <v>7707</v>
      </c>
    </row>
    <row r="1868" customFormat="false" ht="29.85" hidden="false" customHeight="false" outlineLevel="0" collapsed="false">
      <c r="A1868" s="7" t="n">
        <v>205310223</v>
      </c>
      <c r="B1868" s="9" t="s">
        <v>6048</v>
      </c>
      <c r="C1868" s="10" t="n">
        <v>7707</v>
      </c>
    </row>
    <row r="1869" customFormat="false" ht="29.85" hidden="false" customHeight="false" outlineLevel="0" collapsed="false">
      <c r="A1869" s="7" t="n">
        <v>205310223</v>
      </c>
      <c r="B1869" s="9" t="s">
        <v>6049</v>
      </c>
      <c r="C1869" s="10" t="n">
        <v>7707</v>
      </c>
    </row>
    <row r="1870" customFormat="false" ht="29.85" hidden="false" customHeight="false" outlineLevel="0" collapsed="false">
      <c r="A1870" s="78" t="n">
        <v>205310229</v>
      </c>
      <c r="B1870" s="13" t="s">
        <v>3568</v>
      </c>
      <c r="C1870" s="14" t="n">
        <v>34681.5</v>
      </c>
    </row>
    <row r="1871" customFormat="false" ht="29.85" hidden="false" customHeight="false" outlineLevel="0" collapsed="false">
      <c r="A1871" s="78" t="n">
        <v>205310241</v>
      </c>
      <c r="B1871" s="13" t="s">
        <v>1919</v>
      </c>
      <c r="C1871" s="14" t="n">
        <v>15414</v>
      </c>
    </row>
    <row r="1872" customFormat="false" ht="29.85" hidden="false" customHeight="false" outlineLevel="0" collapsed="false">
      <c r="A1872" s="78" t="n">
        <v>205310255</v>
      </c>
      <c r="B1872" s="13" t="s">
        <v>3999</v>
      </c>
      <c r="C1872" s="14" t="n">
        <v>18774</v>
      </c>
    </row>
    <row r="1873" customFormat="false" ht="29.85" hidden="false" customHeight="false" outlineLevel="0" collapsed="false">
      <c r="A1873" s="78" t="n">
        <v>205310261</v>
      </c>
      <c r="B1873" s="13" t="s">
        <v>4258</v>
      </c>
      <c r="C1873" s="14" t="n">
        <v>3853.5</v>
      </c>
    </row>
    <row r="1874" customFormat="false" ht="29.85" hidden="false" customHeight="false" outlineLevel="0" collapsed="false">
      <c r="A1874" s="101" t="n">
        <v>205310276</v>
      </c>
      <c r="B1874" s="13" t="s">
        <v>1065</v>
      </c>
      <c r="C1874" s="14" t="n">
        <v>3853.5</v>
      </c>
    </row>
    <row r="1875" customFormat="false" ht="29.85" hidden="false" customHeight="false" outlineLevel="0" collapsed="false">
      <c r="A1875" s="78" t="n">
        <v>205310282</v>
      </c>
      <c r="B1875" s="13" t="s">
        <v>2966</v>
      </c>
      <c r="C1875" s="14" t="n">
        <v>11560.5</v>
      </c>
    </row>
    <row r="1876" customFormat="false" ht="29.85" hidden="false" customHeight="false" outlineLevel="0" collapsed="false">
      <c r="A1876" s="7" t="n">
        <v>205310294</v>
      </c>
      <c r="B1876" s="9" t="s">
        <v>2932</v>
      </c>
      <c r="C1876" s="10" t="n">
        <v>7707</v>
      </c>
    </row>
    <row r="1877" s="12" customFormat="true" ht="27.05" hidden="false" customHeight="true" outlineLevel="0" collapsed="false">
      <c r="A1877" s="7" t="n">
        <v>205310294</v>
      </c>
      <c r="B1877" s="9" t="s">
        <v>2933</v>
      </c>
      <c r="C1877" s="10" t="n">
        <v>7707</v>
      </c>
      <c r="AMB1877" s="0"/>
      <c r="AMC1877" s="0"/>
      <c r="AMD1877" s="0"/>
      <c r="AME1877" s="0"/>
      <c r="AMF1877" s="0"/>
      <c r="AMG1877" s="0"/>
      <c r="AMH1877" s="0"/>
      <c r="AMI1877" s="0"/>
      <c r="AMJ1877" s="0"/>
    </row>
    <row r="1878" customFormat="false" ht="29.85" hidden="false" customHeight="false" outlineLevel="0" collapsed="false">
      <c r="A1878" s="78" t="n">
        <v>205310306</v>
      </c>
      <c r="B1878" s="13" t="s">
        <v>1139</v>
      </c>
      <c r="C1878" s="14" t="n">
        <v>4693.5</v>
      </c>
    </row>
    <row r="1879" customFormat="false" ht="29.85" hidden="false" customHeight="false" outlineLevel="0" collapsed="false">
      <c r="A1879" s="78" t="n">
        <v>205310311</v>
      </c>
      <c r="B1879" s="13" t="s">
        <v>3003</v>
      </c>
      <c r="C1879" s="14" t="n">
        <v>7707</v>
      </c>
    </row>
    <row r="1880" customFormat="false" ht="29.85" hidden="false" customHeight="false" outlineLevel="0" collapsed="false">
      <c r="A1880" s="101" t="n">
        <v>205310316</v>
      </c>
      <c r="B1880" s="13" t="s">
        <v>6117</v>
      </c>
      <c r="C1880" s="14" t="n">
        <v>3853.5</v>
      </c>
    </row>
    <row r="1881" customFormat="false" ht="29.85" hidden="false" customHeight="false" outlineLevel="0" collapsed="false">
      <c r="A1881" s="78" t="n">
        <v>205310320</v>
      </c>
      <c r="B1881" s="13" t="s">
        <v>1495</v>
      </c>
      <c r="C1881" s="14" t="n">
        <v>3853.5</v>
      </c>
    </row>
    <row r="1882" customFormat="false" ht="15.65" hidden="false" customHeight="false" outlineLevel="0" collapsed="false">
      <c r="A1882" s="78" t="n">
        <v>205310323</v>
      </c>
      <c r="B1882" s="13" t="s">
        <v>249</v>
      </c>
      <c r="C1882" s="14" t="n">
        <v>14080.5</v>
      </c>
    </row>
    <row r="1883" customFormat="false" ht="29.85" hidden="false" customHeight="false" outlineLevel="0" collapsed="false">
      <c r="A1883" s="78" t="n">
        <v>205310327</v>
      </c>
      <c r="B1883" s="13" t="s">
        <v>1142</v>
      </c>
      <c r="C1883" s="14" t="n">
        <v>3853.5</v>
      </c>
    </row>
    <row r="1884" customFormat="false" ht="29.85" hidden="false" customHeight="false" outlineLevel="0" collapsed="false">
      <c r="A1884" s="78" t="n">
        <v>205310329</v>
      </c>
      <c r="B1884" s="13" t="s">
        <v>4119</v>
      </c>
      <c r="C1884" s="14" t="n">
        <v>7707</v>
      </c>
    </row>
    <row r="1885" s="54" customFormat="true" ht="29.85" hidden="false" customHeight="false" outlineLevel="0" collapsed="false">
      <c r="A1885" s="7" t="n">
        <v>205310332</v>
      </c>
      <c r="B1885" s="9" t="s">
        <v>3887</v>
      </c>
      <c r="C1885" s="10" t="n">
        <v>7707</v>
      </c>
      <c r="ALZ1885" s="12"/>
      <c r="AMA1885" s="12"/>
      <c r="AMB1885" s="0"/>
      <c r="AMC1885" s="0"/>
      <c r="AMD1885" s="0"/>
      <c r="AME1885" s="0"/>
      <c r="AMF1885" s="0"/>
      <c r="AMG1885" s="0"/>
      <c r="AMH1885" s="0"/>
      <c r="AMI1885" s="0"/>
      <c r="AMJ1885" s="0"/>
    </row>
    <row r="1886" s="12" customFormat="true" ht="29.85" hidden="false" customHeight="false" outlineLevel="0" collapsed="false">
      <c r="A1886" s="7" t="n">
        <v>205310332</v>
      </c>
      <c r="B1886" s="9" t="s">
        <v>3888</v>
      </c>
      <c r="C1886" s="10" t="n">
        <v>7707</v>
      </c>
      <c r="AMB1886" s="0"/>
      <c r="AMC1886" s="0"/>
      <c r="AMD1886" s="0"/>
      <c r="AME1886" s="0"/>
      <c r="AMF1886" s="0"/>
      <c r="AMG1886" s="0"/>
      <c r="AMH1886" s="0"/>
      <c r="AMI1886" s="0"/>
      <c r="AMJ1886" s="0"/>
    </row>
    <row r="1887" customFormat="false" ht="29.85" hidden="false" customHeight="false" outlineLevel="0" collapsed="false">
      <c r="A1887" s="101" t="n">
        <v>205310333</v>
      </c>
      <c r="B1887" s="13" t="s">
        <v>735</v>
      </c>
      <c r="C1887" s="14" t="n">
        <v>7707</v>
      </c>
    </row>
    <row r="1888" customFormat="false" ht="29.85" hidden="false" customHeight="false" outlineLevel="0" collapsed="false">
      <c r="A1888" s="78" t="n">
        <v>205310336</v>
      </c>
      <c r="B1888" s="13" t="s">
        <v>6075</v>
      </c>
      <c r="C1888" s="14" t="n">
        <v>19267.5</v>
      </c>
    </row>
    <row r="1889" s="12" customFormat="true" ht="33.55" hidden="false" customHeight="true" outlineLevel="0" collapsed="false">
      <c r="A1889" s="78" t="n">
        <v>205310347</v>
      </c>
      <c r="B1889" s="13" t="s">
        <v>1528</v>
      </c>
      <c r="C1889" s="14" t="n">
        <v>11560.5</v>
      </c>
      <c r="AMB1889" s="0"/>
      <c r="AMC1889" s="0"/>
      <c r="AMD1889" s="0"/>
      <c r="AME1889" s="0"/>
      <c r="AMF1889" s="0"/>
      <c r="AMG1889" s="0"/>
      <c r="AMH1889" s="0"/>
      <c r="AMI1889" s="0"/>
      <c r="AMJ1889" s="0"/>
    </row>
    <row r="1890" s="12" customFormat="true" ht="33.55" hidden="false" customHeight="true" outlineLevel="0" collapsed="false">
      <c r="A1890" s="78" t="n">
        <v>205310425</v>
      </c>
      <c r="B1890" s="13" t="s">
        <v>1027</v>
      </c>
      <c r="C1890" s="14" t="n">
        <v>32854.5</v>
      </c>
      <c r="AMB1890" s="0"/>
      <c r="AMC1890" s="0"/>
      <c r="AMD1890" s="0"/>
      <c r="AME1890" s="0"/>
      <c r="AMF1890" s="0"/>
      <c r="AMG1890" s="0"/>
      <c r="AMH1890" s="0"/>
      <c r="AMI1890" s="0"/>
      <c r="AMJ1890" s="0"/>
    </row>
    <row r="1891" customFormat="false" ht="29.85" hidden="false" customHeight="false" outlineLevel="0" collapsed="false">
      <c r="A1891" s="78" t="n">
        <v>205310439</v>
      </c>
      <c r="B1891" s="13" t="s">
        <v>4522</v>
      </c>
      <c r="C1891" s="14" t="n">
        <v>7707</v>
      </c>
    </row>
    <row r="1892" s="12" customFormat="true" ht="29.85" hidden="false" customHeight="false" outlineLevel="0" collapsed="false">
      <c r="A1892" s="78" t="n">
        <v>205310459</v>
      </c>
      <c r="B1892" s="13" t="s">
        <v>5770</v>
      </c>
      <c r="C1892" s="14" t="n">
        <v>38535</v>
      </c>
      <c r="AMB1892" s="0"/>
      <c r="AMC1892" s="0"/>
      <c r="AMD1892" s="0"/>
      <c r="AME1892" s="0"/>
      <c r="AMF1892" s="0"/>
      <c r="AMG1892" s="0"/>
      <c r="AMH1892" s="0"/>
      <c r="AMI1892" s="0"/>
      <c r="AMJ1892" s="0"/>
    </row>
    <row r="1893" s="12" customFormat="true" ht="29.85" hidden="false" customHeight="false" outlineLevel="0" collapsed="false">
      <c r="A1893" s="78" t="n">
        <v>205310460</v>
      </c>
      <c r="B1893" s="13" t="s">
        <v>2537</v>
      </c>
      <c r="C1893" s="14" t="n">
        <v>5743.4</v>
      </c>
      <c r="AMB1893" s="0"/>
      <c r="AMC1893" s="0"/>
      <c r="AMD1893" s="0"/>
      <c r="AME1893" s="0"/>
      <c r="AMF1893" s="0"/>
      <c r="AMG1893" s="0"/>
      <c r="AMH1893" s="0"/>
      <c r="AMI1893" s="0"/>
      <c r="AMJ1893" s="0"/>
    </row>
    <row r="1894" customFormat="false" ht="15.65" hidden="false" customHeight="false" outlineLevel="0" collapsed="false">
      <c r="A1894" s="101" t="n">
        <v>205310462</v>
      </c>
      <c r="B1894" s="13" t="s">
        <v>5344</v>
      </c>
      <c r="C1894" s="14" t="n">
        <v>7707</v>
      </c>
    </row>
    <row r="1895" customFormat="false" ht="15.65" hidden="false" customHeight="false" outlineLevel="0" collapsed="false">
      <c r="A1895" s="7" t="n">
        <v>205310469</v>
      </c>
      <c r="B1895" s="9" t="s">
        <v>3180</v>
      </c>
      <c r="C1895" s="10" t="n">
        <v>11560.5</v>
      </c>
    </row>
    <row r="1896" customFormat="false" ht="29.85" hidden="false" customHeight="false" outlineLevel="0" collapsed="false">
      <c r="A1896" s="7" t="n">
        <v>205310469</v>
      </c>
      <c r="B1896" s="9" t="s">
        <v>3181</v>
      </c>
      <c r="C1896" s="10" t="n">
        <v>11560.5</v>
      </c>
    </row>
    <row r="1897" customFormat="false" ht="29.85" hidden="false" customHeight="false" outlineLevel="0" collapsed="false">
      <c r="A1897" s="78" t="n">
        <v>205310470</v>
      </c>
      <c r="B1897" s="13" t="s">
        <v>4425</v>
      </c>
      <c r="C1897" s="14" t="n">
        <v>7707</v>
      </c>
    </row>
    <row r="1898" s="12" customFormat="true" ht="29.85" hidden="false" customHeight="false" outlineLevel="0" collapsed="false">
      <c r="A1898" s="78" t="n">
        <v>205310481</v>
      </c>
      <c r="B1898" s="13" t="s">
        <v>930</v>
      </c>
      <c r="C1898" s="14" t="n">
        <v>3853.5</v>
      </c>
      <c r="AMB1898" s="0"/>
      <c r="AMC1898" s="0"/>
      <c r="AMD1898" s="0"/>
      <c r="AME1898" s="0"/>
      <c r="AMF1898" s="0"/>
      <c r="AMG1898" s="0"/>
      <c r="AMH1898" s="0"/>
      <c r="AMI1898" s="0"/>
      <c r="AMJ1898" s="0"/>
    </row>
    <row r="1899" s="12" customFormat="true" ht="29.85" hidden="false" customHeight="false" outlineLevel="0" collapsed="false">
      <c r="A1899" s="78" t="n">
        <v>205310492</v>
      </c>
      <c r="B1899" s="13" t="s">
        <v>4030</v>
      </c>
      <c r="C1899" s="14" t="n">
        <v>38535</v>
      </c>
      <c r="AMB1899" s="0"/>
      <c r="AMC1899" s="0"/>
      <c r="AMD1899" s="0"/>
      <c r="AME1899" s="0"/>
      <c r="AMF1899" s="0"/>
      <c r="AMG1899" s="0"/>
      <c r="AMH1899" s="0"/>
      <c r="AMI1899" s="0"/>
      <c r="AMJ1899" s="0"/>
    </row>
    <row r="1900" s="12" customFormat="true" ht="15.65" hidden="false" customHeight="false" outlineLevel="0" collapsed="false">
      <c r="A1900" s="78" t="n">
        <v>205310503</v>
      </c>
      <c r="B1900" s="13" t="s">
        <v>480</v>
      </c>
      <c r="C1900" s="14" t="n">
        <v>7707</v>
      </c>
      <c r="AMB1900" s="0"/>
      <c r="AMC1900" s="0"/>
      <c r="AMD1900" s="0"/>
      <c r="AME1900" s="0"/>
      <c r="AMF1900" s="0"/>
      <c r="AMG1900" s="0"/>
      <c r="AMH1900" s="0"/>
      <c r="AMI1900" s="0"/>
      <c r="AMJ1900" s="0"/>
    </row>
    <row r="1901" customFormat="false" ht="15.65" hidden="false" customHeight="false" outlineLevel="0" collapsed="false">
      <c r="A1901" s="78" t="n">
        <v>205310506</v>
      </c>
      <c r="B1901" s="13" t="s">
        <v>1290</v>
      </c>
      <c r="C1901" s="14" t="n">
        <v>7707</v>
      </c>
    </row>
    <row r="1902" customFormat="false" ht="29.85" hidden="false" customHeight="false" outlineLevel="0" collapsed="false">
      <c r="A1902" s="78" t="n">
        <v>205310536</v>
      </c>
      <c r="B1902" s="13" t="s">
        <v>796</v>
      </c>
      <c r="C1902" s="14" t="n">
        <v>11560.5</v>
      </c>
    </row>
    <row r="1903" customFormat="false" ht="29.85" hidden="false" customHeight="false" outlineLevel="0" collapsed="false">
      <c r="A1903" s="78" t="n">
        <v>205310541</v>
      </c>
      <c r="B1903" s="13" t="s">
        <v>901</v>
      </c>
      <c r="C1903" s="14" t="n">
        <v>11560.5</v>
      </c>
    </row>
    <row r="1904" s="12" customFormat="true" ht="29.85" hidden="false" customHeight="false" outlineLevel="0" collapsed="false">
      <c r="A1904" s="78" t="n">
        <v>205310548</v>
      </c>
      <c r="B1904" s="13" t="s">
        <v>323</v>
      </c>
      <c r="C1904" s="14" t="n">
        <v>26974.5</v>
      </c>
      <c r="AMB1904" s="0"/>
      <c r="AMC1904" s="0"/>
      <c r="AMD1904" s="0"/>
      <c r="AME1904" s="0"/>
      <c r="AMF1904" s="0"/>
      <c r="AMG1904" s="0"/>
      <c r="AMH1904" s="0"/>
      <c r="AMI1904" s="0"/>
      <c r="AMJ1904" s="0"/>
    </row>
    <row r="1905" s="12" customFormat="true" ht="29.85" hidden="false" customHeight="false" outlineLevel="0" collapsed="false">
      <c r="A1905" s="78" t="n">
        <v>205310551</v>
      </c>
      <c r="B1905" s="13" t="s">
        <v>1531</v>
      </c>
      <c r="C1905" s="14" t="n">
        <v>11560.5</v>
      </c>
      <c r="AMB1905" s="0"/>
      <c r="AMC1905" s="0"/>
      <c r="AMD1905" s="0"/>
      <c r="AME1905" s="0"/>
      <c r="AMF1905" s="0"/>
      <c r="AMG1905" s="0"/>
      <c r="AMH1905" s="0"/>
      <c r="AMI1905" s="0"/>
      <c r="AMJ1905" s="0"/>
    </row>
    <row r="1906" customFormat="false" ht="29.85" hidden="false" customHeight="false" outlineLevel="0" collapsed="false">
      <c r="A1906" s="101" t="n">
        <v>205310560</v>
      </c>
      <c r="B1906" s="13" t="s">
        <v>853</v>
      </c>
      <c r="C1906" s="14" t="n">
        <v>4693.5</v>
      </c>
    </row>
    <row r="1907" customFormat="false" ht="15.65" hidden="false" customHeight="false" outlineLevel="0" collapsed="false">
      <c r="A1907" s="78" t="n">
        <v>205310567</v>
      </c>
      <c r="B1907" s="13" t="s">
        <v>3367</v>
      </c>
      <c r="C1907" s="14" t="n">
        <v>15414</v>
      </c>
    </row>
    <row r="1908" s="12" customFormat="true" ht="29.85" hidden="false" customHeight="false" outlineLevel="0" collapsed="false">
      <c r="A1908" s="78" t="n">
        <v>205310592</v>
      </c>
      <c r="B1908" s="13" t="s">
        <v>2262</v>
      </c>
      <c r="C1908" s="14" t="n">
        <v>7707</v>
      </c>
      <c r="AMB1908" s="0"/>
      <c r="AMC1908" s="0"/>
      <c r="AMD1908" s="0"/>
      <c r="AME1908" s="0"/>
      <c r="AMF1908" s="0"/>
      <c r="AMG1908" s="0"/>
      <c r="AMH1908" s="0"/>
      <c r="AMI1908" s="0"/>
      <c r="AMJ1908" s="0"/>
    </row>
    <row r="1909" customFormat="false" ht="29.85" hidden="false" customHeight="false" outlineLevel="0" collapsed="false">
      <c r="A1909" s="78" t="n">
        <v>205310595</v>
      </c>
      <c r="B1909" s="13" t="s">
        <v>2552</v>
      </c>
      <c r="C1909" s="14" t="n">
        <v>9387</v>
      </c>
    </row>
    <row r="1910" customFormat="false" ht="29.85" hidden="false" customHeight="false" outlineLevel="0" collapsed="false">
      <c r="A1910" s="101" t="n">
        <v>205310600</v>
      </c>
      <c r="B1910" s="13" t="s">
        <v>5532</v>
      </c>
      <c r="C1910" s="14" t="n">
        <v>7707</v>
      </c>
    </row>
    <row r="1911" s="12" customFormat="true" ht="29.85" hidden="false" customHeight="false" outlineLevel="0" collapsed="false">
      <c r="A1911" s="78" t="n">
        <v>205310606</v>
      </c>
      <c r="B1911" s="13" t="s">
        <v>3052</v>
      </c>
      <c r="C1911" s="14" t="n">
        <v>26974.5</v>
      </c>
      <c r="AMB1911" s="0"/>
      <c r="AMC1911" s="0"/>
      <c r="AMD1911" s="0"/>
      <c r="AME1911" s="0"/>
      <c r="AMF1911" s="0"/>
      <c r="AMG1911" s="0"/>
      <c r="AMH1911" s="0"/>
      <c r="AMI1911" s="0"/>
      <c r="AMJ1911" s="0"/>
    </row>
    <row r="1912" customFormat="false" ht="29.85" hidden="false" customHeight="false" outlineLevel="0" collapsed="false">
      <c r="A1912" s="101" t="n">
        <v>205310608</v>
      </c>
      <c r="B1912" s="13" t="s">
        <v>2579</v>
      </c>
      <c r="C1912" s="14" t="n">
        <v>7707</v>
      </c>
    </row>
    <row r="1913" customFormat="false" ht="29.85" hidden="false" customHeight="false" outlineLevel="0" collapsed="false">
      <c r="A1913" s="78" t="n">
        <v>205310614</v>
      </c>
      <c r="B1913" s="13" t="s">
        <v>3055</v>
      </c>
      <c r="C1913" s="14" t="n">
        <v>26974.5</v>
      </c>
    </row>
    <row r="1914" customFormat="false" ht="29.85" hidden="false" customHeight="false" outlineLevel="0" collapsed="false">
      <c r="A1914" s="78" t="n">
        <v>205310653</v>
      </c>
      <c r="B1914" s="13" t="s">
        <v>5070</v>
      </c>
      <c r="C1914" s="14" t="n">
        <v>34681.5</v>
      </c>
    </row>
    <row r="1915" customFormat="false" ht="29.85" hidden="false" customHeight="false" outlineLevel="0" collapsed="false">
      <c r="A1915" s="78" t="n">
        <v>205310656</v>
      </c>
      <c r="B1915" s="13" t="s">
        <v>6041</v>
      </c>
      <c r="C1915" s="14" t="n">
        <v>26974.5</v>
      </c>
    </row>
    <row r="1916" customFormat="false" ht="29.85" hidden="false" customHeight="false" outlineLevel="0" collapsed="false">
      <c r="A1916" s="101" t="n">
        <v>205310658</v>
      </c>
      <c r="B1916" s="13" t="s">
        <v>6493</v>
      </c>
      <c r="C1916" s="14" t="n">
        <v>7707</v>
      </c>
    </row>
    <row r="1917" customFormat="false" ht="29.85" hidden="false" customHeight="false" outlineLevel="0" collapsed="false">
      <c r="A1917" s="78" t="n">
        <v>205310689</v>
      </c>
      <c r="B1917" s="13" t="s">
        <v>591</v>
      </c>
      <c r="C1917" s="14" t="n">
        <v>19267.5</v>
      </c>
    </row>
    <row r="1918" customFormat="false" ht="29.85" hidden="false" customHeight="false" outlineLevel="0" collapsed="false">
      <c r="A1918" s="78" t="n">
        <v>205310691</v>
      </c>
      <c r="B1918" s="13" t="s">
        <v>5073</v>
      </c>
      <c r="C1918" s="14" t="n">
        <v>7707</v>
      </c>
    </row>
    <row r="1919" customFormat="false" ht="29.85" hidden="false" customHeight="false" outlineLevel="0" collapsed="false">
      <c r="A1919" s="101" t="n">
        <v>205310703</v>
      </c>
      <c r="B1919" s="13" t="s">
        <v>726</v>
      </c>
      <c r="C1919" s="14" t="n">
        <v>11560.5</v>
      </c>
    </row>
    <row r="1920" customFormat="false" ht="29.85" hidden="false" customHeight="false" outlineLevel="0" collapsed="false">
      <c r="A1920" s="78" t="n">
        <v>205310711</v>
      </c>
      <c r="B1920" s="13" t="s">
        <v>6496</v>
      </c>
      <c r="C1920" s="14" t="n">
        <v>7707</v>
      </c>
    </row>
    <row r="1921" s="12" customFormat="true" ht="15.65" hidden="false" customHeight="false" outlineLevel="0" collapsed="false">
      <c r="A1921" s="102" t="n">
        <v>205310717</v>
      </c>
      <c r="B1921" s="30" t="s">
        <v>4935</v>
      </c>
      <c r="C1921" s="31" t="n">
        <v>7707</v>
      </c>
      <c r="AMB1921" s="0"/>
      <c r="AMC1921" s="0"/>
      <c r="AMD1921" s="0"/>
      <c r="AME1921" s="0"/>
      <c r="AMF1921" s="0"/>
      <c r="AMG1921" s="0"/>
      <c r="AMH1921" s="0"/>
      <c r="AMI1921" s="0"/>
      <c r="AMJ1921" s="0"/>
    </row>
    <row r="1922" customFormat="false" ht="29.85" hidden="false" customHeight="false" outlineLevel="0" collapsed="false">
      <c r="A1922" s="78" t="n">
        <v>205310720</v>
      </c>
      <c r="B1922" s="13" t="s">
        <v>5629</v>
      </c>
      <c r="C1922" s="14" t="n">
        <v>7707</v>
      </c>
    </row>
    <row r="1923" customFormat="false" ht="29.85" hidden="false" customHeight="false" outlineLevel="0" collapsed="false">
      <c r="A1923" s="78" t="n">
        <v>205310721</v>
      </c>
      <c r="B1923" s="13" t="s">
        <v>90</v>
      </c>
      <c r="C1923" s="14" t="n">
        <v>3853.5</v>
      </c>
    </row>
    <row r="1924" customFormat="false" ht="29.85" hidden="false" customHeight="false" outlineLevel="0" collapsed="false">
      <c r="A1924" s="78" t="n">
        <v>205310722</v>
      </c>
      <c r="B1924" s="13" t="s">
        <v>3711</v>
      </c>
      <c r="C1924" s="14" t="n">
        <v>11560.5</v>
      </c>
    </row>
    <row r="1925" customFormat="false" ht="15.65" hidden="false" customHeight="false" outlineLevel="0" collapsed="false">
      <c r="A1925" s="101" t="n">
        <v>205310743</v>
      </c>
      <c r="B1925" s="13" t="s">
        <v>3708</v>
      </c>
      <c r="C1925" s="14" t="n">
        <v>11560.5</v>
      </c>
    </row>
    <row r="1926" customFormat="false" ht="29.85" hidden="false" customHeight="false" outlineLevel="0" collapsed="false">
      <c r="A1926" s="101" t="n">
        <v>205310744</v>
      </c>
      <c r="B1926" s="13" t="s">
        <v>2430</v>
      </c>
      <c r="C1926" s="14" t="n">
        <v>11560.5</v>
      </c>
    </row>
    <row r="1927" customFormat="false" ht="15.65" hidden="false" customHeight="false" outlineLevel="0" collapsed="false">
      <c r="A1927" s="101" t="n">
        <v>205310752</v>
      </c>
      <c r="B1927" s="13" t="s">
        <v>2057</v>
      </c>
      <c r="C1927" s="14" t="n">
        <v>11560.5</v>
      </c>
    </row>
    <row r="1928" customFormat="false" ht="29.85" hidden="false" customHeight="false" outlineLevel="0" collapsed="false">
      <c r="A1928" s="78" t="n">
        <v>205310757</v>
      </c>
      <c r="B1928" s="13" t="s">
        <v>193</v>
      </c>
      <c r="C1928" s="14" t="n">
        <v>7707</v>
      </c>
    </row>
    <row r="1929" customFormat="false" ht="29.85" hidden="false" customHeight="false" outlineLevel="0" collapsed="false">
      <c r="A1929" s="78" t="n">
        <v>205310761</v>
      </c>
      <c r="B1929" s="13" t="s">
        <v>5689</v>
      </c>
      <c r="C1929" s="14" t="n">
        <v>11560.5</v>
      </c>
    </row>
    <row r="1930" customFormat="false" ht="29.85" hidden="false" customHeight="false" outlineLevel="0" collapsed="false">
      <c r="A1930" s="78" t="n">
        <v>205310770</v>
      </c>
      <c r="B1930" s="13" t="s">
        <v>1741</v>
      </c>
      <c r="C1930" s="14" t="n">
        <v>4693.5</v>
      </c>
    </row>
    <row r="1931" customFormat="false" ht="29.85" hidden="false" customHeight="false" outlineLevel="0" collapsed="false">
      <c r="A1931" s="101" t="n">
        <v>205310777</v>
      </c>
      <c r="B1931" s="13" t="s">
        <v>2268</v>
      </c>
      <c r="C1931" s="14" t="n">
        <v>5743.4</v>
      </c>
    </row>
    <row r="1932" customFormat="false" ht="29.85" hidden="false" customHeight="false" outlineLevel="0" collapsed="false">
      <c r="A1932" s="78" t="n">
        <v>205310841</v>
      </c>
      <c r="B1932" s="13" t="s">
        <v>6408</v>
      </c>
      <c r="C1932" s="14" t="n">
        <v>15414</v>
      </c>
    </row>
    <row r="1933" customFormat="false" ht="29.85" hidden="false" customHeight="false" outlineLevel="0" collapsed="false">
      <c r="A1933" s="78" t="n">
        <v>205310842</v>
      </c>
      <c r="B1933" s="13" t="s">
        <v>3301</v>
      </c>
      <c r="C1933" s="14" t="n">
        <v>11560.5</v>
      </c>
    </row>
    <row r="1934" customFormat="false" ht="15.65" hidden="false" customHeight="false" outlineLevel="0" collapsed="false">
      <c r="A1934" s="78" t="n">
        <v>205310866</v>
      </c>
      <c r="B1934" s="13" t="s">
        <v>103</v>
      </c>
      <c r="C1934" s="14" t="n">
        <v>7707</v>
      </c>
    </row>
    <row r="1935" customFormat="false" ht="29.85" hidden="false" customHeight="false" outlineLevel="0" collapsed="false">
      <c r="A1935" s="78" t="n">
        <v>205310890</v>
      </c>
      <c r="B1935" s="13" t="s">
        <v>557</v>
      </c>
      <c r="C1935" s="14" t="n">
        <v>15414</v>
      </c>
    </row>
    <row r="1936" customFormat="false" ht="29.85" hidden="false" customHeight="false" outlineLevel="0" collapsed="false">
      <c r="A1936" s="78" t="n">
        <v>205310891</v>
      </c>
      <c r="B1936" s="13" t="s">
        <v>288</v>
      </c>
      <c r="C1936" s="14" t="n">
        <v>11560.5</v>
      </c>
    </row>
    <row r="1937" customFormat="false" ht="29.85" hidden="false" customHeight="false" outlineLevel="0" collapsed="false">
      <c r="A1937" s="7" t="n">
        <v>205310970</v>
      </c>
      <c r="B1937" s="9" t="s">
        <v>94</v>
      </c>
      <c r="C1937" s="10" t="n">
        <v>7707</v>
      </c>
    </row>
    <row r="1938" s="12" customFormat="true" ht="29.85" hidden="false" customHeight="false" outlineLevel="0" collapsed="false">
      <c r="A1938" s="7" t="n">
        <v>205310970</v>
      </c>
      <c r="B1938" s="9" t="s">
        <v>95</v>
      </c>
      <c r="C1938" s="10" t="n">
        <v>7707</v>
      </c>
      <c r="AMB1938" s="0"/>
      <c r="AMC1938" s="0"/>
      <c r="AMD1938" s="0"/>
      <c r="AME1938" s="0"/>
      <c r="AMF1938" s="0"/>
      <c r="AMG1938" s="0"/>
      <c r="AMH1938" s="0"/>
      <c r="AMI1938" s="0"/>
      <c r="AMJ1938" s="0"/>
    </row>
    <row r="1939" customFormat="false" ht="29.85" hidden="false" customHeight="false" outlineLevel="0" collapsed="false">
      <c r="A1939" s="78" t="n">
        <v>205310971</v>
      </c>
      <c r="B1939" s="13" t="s">
        <v>3406</v>
      </c>
      <c r="C1939" s="14" t="n">
        <v>26974.5</v>
      </c>
    </row>
    <row r="1940" customFormat="false" ht="29.85" hidden="false" customHeight="false" outlineLevel="0" collapsed="false">
      <c r="A1940" s="78" t="n">
        <v>205310973</v>
      </c>
      <c r="B1940" s="13" t="s">
        <v>6456</v>
      </c>
      <c r="C1940" s="14" t="n">
        <v>7707</v>
      </c>
    </row>
    <row r="1941" customFormat="false" ht="29.85" hidden="false" customHeight="false" outlineLevel="0" collapsed="false">
      <c r="A1941" s="78" t="n">
        <v>205310994</v>
      </c>
      <c r="B1941" s="13" t="s">
        <v>2687</v>
      </c>
      <c r="C1941" s="14" t="n">
        <v>11560.5</v>
      </c>
    </row>
    <row r="1942" customFormat="false" ht="29.85" hidden="false" customHeight="false" outlineLevel="0" collapsed="false">
      <c r="A1942" s="7" t="n">
        <v>205311084</v>
      </c>
      <c r="B1942" s="9" t="s">
        <v>3006</v>
      </c>
      <c r="C1942" s="10" t="n">
        <v>15414</v>
      </c>
    </row>
    <row r="1943" customFormat="false" ht="29.85" hidden="false" customHeight="false" outlineLevel="0" collapsed="false">
      <c r="A1943" s="7" t="n">
        <v>205311084</v>
      </c>
      <c r="B1943" s="9" t="s">
        <v>3007</v>
      </c>
      <c r="C1943" s="10" t="n">
        <v>11560.5</v>
      </c>
    </row>
    <row r="1944" customFormat="false" ht="29.85" hidden="false" customHeight="false" outlineLevel="0" collapsed="false">
      <c r="A1944" s="78" t="n">
        <v>205311106</v>
      </c>
      <c r="B1944" s="13" t="s">
        <v>416</v>
      </c>
      <c r="C1944" s="14" t="n">
        <v>37548</v>
      </c>
    </row>
    <row r="1945" customFormat="false" ht="29.85" hidden="false" customHeight="false" outlineLevel="0" collapsed="false">
      <c r="A1945" s="78" t="n">
        <v>205311176</v>
      </c>
      <c r="B1945" s="13" t="s">
        <v>5353</v>
      </c>
      <c r="C1945" s="14" t="n">
        <v>19267.5</v>
      </c>
    </row>
    <row r="1946" customFormat="false" ht="29.85" hidden="false" customHeight="false" outlineLevel="0" collapsed="false">
      <c r="A1946" s="78" t="n">
        <v>205311191</v>
      </c>
      <c r="B1946" s="13" t="s">
        <v>1858</v>
      </c>
      <c r="C1946" s="14" t="n">
        <v>15414</v>
      </c>
    </row>
    <row r="1947" customFormat="false" ht="15.65" hidden="false" customHeight="false" outlineLevel="0" collapsed="false">
      <c r="A1947" s="78" t="n">
        <v>205311200</v>
      </c>
      <c r="B1947" s="13" t="s">
        <v>6055</v>
      </c>
      <c r="C1947" s="14" t="n">
        <v>15414</v>
      </c>
    </row>
    <row r="1948" s="12" customFormat="true" ht="29.85" hidden="false" customHeight="false" outlineLevel="0" collapsed="false">
      <c r="A1948" s="78" t="n">
        <v>205311255</v>
      </c>
      <c r="B1948" s="13" t="s">
        <v>5837</v>
      </c>
      <c r="C1948" s="14" t="n">
        <v>28161</v>
      </c>
      <c r="AMB1948" s="0"/>
      <c r="AMC1948" s="0"/>
      <c r="AMD1948" s="0"/>
      <c r="AME1948" s="0"/>
      <c r="AMF1948" s="0"/>
      <c r="AMG1948" s="0"/>
      <c r="AMH1948" s="0"/>
      <c r="AMI1948" s="0"/>
      <c r="AMJ1948" s="0"/>
    </row>
    <row r="1949" s="12" customFormat="true" ht="15.65" hidden="false" customHeight="false" outlineLevel="0" collapsed="false">
      <c r="A1949" s="78" t="n">
        <v>205311298</v>
      </c>
      <c r="B1949" s="13" t="s">
        <v>1264</v>
      </c>
      <c r="C1949" s="14" t="n">
        <v>4693.5</v>
      </c>
      <c r="AMB1949" s="0"/>
      <c r="AMC1949" s="0"/>
      <c r="AMD1949" s="0"/>
      <c r="AME1949" s="0"/>
      <c r="AMF1949" s="0"/>
      <c r="AMG1949" s="0"/>
      <c r="AMH1949" s="0"/>
      <c r="AMI1949" s="0"/>
      <c r="AMJ1949" s="0"/>
    </row>
    <row r="1950" s="12" customFormat="true" ht="29.85" hidden="false" customHeight="false" outlineLevel="0" collapsed="false">
      <c r="A1950" s="78" t="n">
        <v>205311305</v>
      </c>
      <c r="B1950" s="13" t="s">
        <v>5777</v>
      </c>
      <c r="C1950" s="14" t="n">
        <v>7707</v>
      </c>
      <c r="AMB1950" s="0"/>
      <c r="AMC1950" s="0"/>
      <c r="AMD1950" s="0"/>
      <c r="AME1950" s="0"/>
      <c r="AMF1950" s="0"/>
      <c r="AMG1950" s="0"/>
      <c r="AMH1950" s="0"/>
      <c r="AMI1950" s="0"/>
      <c r="AMJ1950" s="0"/>
    </row>
    <row r="1951" customFormat="false" ht="29.85" hidden="false" customHeight="false" outlineLevel="0" collapsed="false">
      <c r="A1951" s="7" t="n">
        <v>205311333</v>
      </c>
      <c r="B1951" s="9" t="s">
        <v>3832</v>
      </c>
      <c r="C1951" s="10" t="n">
        <v>7707</v>
      </c>
    </row>
    <row r="1952" customFormat="false" ht="29.85" hidden="false" customHeight="false" outlineLevel="0" collapsed="false">
      <c r="A1952" s="7" t="n">
        <v>205311333</v>
      </c>
      <c r="B1952" s="20" t="s">
        <v>3833</v>
      </c>
      <c r="C1952" s="21" t="n">
        <v>7707</v>
      </c>
    </row>
    <row r="1953" customFormat="false" ht="29.85" hidden="false" customHeight="false" outlineLevel="0" collapsed="false">
      <c r="A1953" s="101" t="n">
        <v>205311335</v>
      </c>
      <c r="B1953" s="13" t="s">
        <v>6315</v>
      </c>
      <c r="C1953" s="14" t="n">
        <v>9387</v>
      </c>
    </row>
    <row r="1954" customFormat="false" ht="29.85" hidden="false" customHeight="false" outlineLevel="0" collapsed="false">
      <c r="A1954" s="78" t="n">
        <v>205311343</v>
      </c>
      <c r="B1954" s="13" t="s">
        <v>5318</v>
      </c>
      <c r="C1954" s="14" t="n">
        <v>7707</v>
      </c>
    </row>
    <row r="1955" customFormat="false" ht="29.85" hidden="false" customHeight="false" outlineLevel="0" collapsed="false">
      <c r="A1955" s="78" t="n">
        <v>205311398</v>
      </c>
      <c r="B1955" s="13" t="s">
        <v>3443</v>
      </c>
      <c r="C1955" s="14" t="n">
        <v>7707</v>
      </c>
    </row>
    <row r="1956" customFormat="false" ht="29.85" hidden="false" customHeight="false" outlineLevel="0" collapsed="false">
      <c r="A1956" s="101" t="n">
        <v>205311404</v>
      </c>
      <c r="B1956" s="13" t="s">
        <v>6385</v>
      </c>
      <c r="C1956" s="14" t="n">
        <v>4693.5</v>
      </c>
    </row>
    <row r="1957" customFormat="false" ht="29.85" hidden="false" customHeight="false" outlineLevel="0" collapsed="false">
      <c r="A1957" s="102" t="n">
        <v>205311414</v>
      </c>
      <c r="B1957" s="30" t="s">
        <v>1198</v>
      </c>
      <c r="C1957" s="31" t="n">
        <v>15414</v>
      </c>
    </row>
    <row r="1958" customFormat="false" ht="29.85" hidden="false" customHeight="false" outlineLevel="0" collapsed="false">
      <c r="A1958" s="78" t="n">
        <v>205311422</v>
      </c>
      <c r="B1958" s="13" t="s">
        <v>1557</v>
      </c>
      <c r="C1958" s="14" t="n">
        <v>11560.5</v>
      </c>
    </row>
    <row r="1959" customFormat="false" ht="29.85" hidden="false" customHeight="false" outlineLevel="0" collapsed="false">
      <c r="A1959" s="101" t="n">
        <v>205311430</v>
      </c>
      <c r="B1959" s="13" t="s">
        <v>2585</v>
      </c>
      <c r="C1959" s="14" t="n">
        <v>11486.8</v>
      </c>
    </row>
    <row r="1960" customFormat="false" ht="29.85" hidden="false" customHeight="false" outlineLevel="0" collapsed="false">
      <c r="A1960" s="78" t="n">
        <v>205311436</v>
      </c>
      <c r="B1960" s="13" t="s">
        <v>1987</v>
      </c>
      <c r="C1960" s="14" t="n">
        <v>5743.4</v>
      </c>
    </row>
    <row r="1961" customFormat="false" ht="29.85" hidden="false" customHeight="false" outlineLevel="0" collapsed="false">
      <c r="A1961" s="101" t="n">
        <v>205311439</v>
      </c>
      <c r="B1961" s="13" t="s">
        <v>5019</v>
      </c>
      <c r="C1961" s="14" t="n">
        <v>11560.5</v>
      </c>
    </row>
    <row r="1962" s="12" customFormat="true" ht="29.85" hidden="false" customHeight="false" outlineLevel="0" collapsed="false">
      <c r="A1962" s="78" t="n">
        <v>205311440</v>
      </c>
      <c r="B1962" s="13" t="s">
        <v>4764</v>
      </c>
      <c r="C1962" s="14" t="n">
        <v>9387</v>
      </c>
      <c r="AMB1962" s="0"/>
      <c r="AMC1962" s="0"/>
      <c r="AMD1962" s="0"/>
      <c r="AME1962" s="0"/>
      <c r="AMF1962" s="0"/>
      <c r="AMG1962" s="0"/>
      <c r="AMH1962" s="0"/>
      <c r="AMI1962" s="0"/>
      <c r="AMJ1962" s="0"/>
    </row>
    <row r="1963" s="12" customFormat="true" ht="29.85" hidden="false" customHeight="false" outlineLevel="0" collapsed="false">
      <c r="A1963" s="78" t="n">
        <v>205311448</v>
      </c>
      <c r="B1963" s="13" t="s">
        <v>6604</v>
      </c>
      <c r="C1963" s="14" t="n">
        <v>3853.5</v>
      </c>
      <c r="AMB1963" s="0"/>
      <c r="AMC1963" s="0"/>
      <c r="AMD1963" s="0"/>
      <c r="AME1963" s="0"/>
      <c r="AMF1963" s="0"/>
      <c r="AMG1963" s="0"/>
      <c r="AMH1963" s="0"/>
      <c r="AMI1963" s="0"/>
      <c r="AMJ1963" s="0"/>
    </row>
    <row r="1964" s="43" customFormat="true" ht="29.85" hidden="false" customHeight="false" outlineLevel="0" collapsed="false">
      <c r="A1964" s="78" t="n">
        <v>205311470</v>
      </c>
      <c r="B1964" s="13" t="s">
        <v>6685</v>
      </c>
      <c r="C1964" s="14" t="n">
        <v>15414</v>
      </c>
      <c r="ALZ1964" s="12"/>
      <c r="AMA1964" s="12"/>
      <c r="AMB1964" s="0"/>
      <c r="AMC1964" s="0"/>
      <c r="AMD1964" s="0"/>
      <c r="AME1964" s="0"/>
      <c r="AMF1964" s="0"/>
      <c r="AMG1964" s="0"/>
      <c r="AMH1964" s="0"/>
      <c r="AMI1964" s="0"/>
      <c r="AMJ1964" s="0"/>
    </row>
    <row r="1965" s="12" customFormat="true" ht="29.85" hidden="false" customHeight="false" outlineLevel="0" collapsed="false">
      <c r="A1965" s="78" t="n">
        <v>205311486</v>
      </c>
      <c r="B1965" s="13" t="s">
        <v>3387</v>
      </c>
      <c r="C1965" s="14" t="n">
        <v>7707</v>
      </c>
      <c r="AMB1965" s="0"/>
      <c r="AMC1965" s="0"/>
      <c r="AMD1965" s="0"/>
      <c r="AME1965" s="0"/>
      <c r="AMF1965" s="0"/>
      <c r="AMG1965" s="0"/>
      <c r="AMH1965" s="0"/>
      <c r="AMI1965" s="0"/>
      <c r="AMJ1965" s="0"/>
    </row>
    <row r="1966" customFormat="false" ht="29.85" hidden="false" customHeight="false" outlineLevel="0" collapsed="false">
      <c r="A1966" s="78" t="n">
        <v>205311513</v>
      </c>
      <c r="B1966" s="13" t="s">
        <v>2516</v>
      </c>
      <c r="C1966" s="14" t="n">
        <v>7707</v>
      </c>
    </row>
    <row r="1967" customFormat="false" ht="29.85" hidden="false" customHeight="false" outlineLevel="0" collapsed="false">
      <c r="A1967" s="78" t="n">
        <v>205311525</v>
      </c>
      <c r="B1967" s="13" t="s">
        <v>1997</v>
      </c>
      <c r="C1967" s="14" t="n">
        <v>11560.5</v>
      </c>
    </row>
    <row r="1968" customFormat="false" ht="29.85" hidden="false" customHeight="false" outlineLevel="0" collapsed="false">
      <c r="A1968" s="78" t="n">
        <v>205311526</v>
      </c>
      <c r="B1968" s="13" t="s">
        <v>5164</v>
      </c>
      <c r="C1968" s="14" t="n">
        <v>3853.5</v>
      </c>
    </row>
    <row r="1969" customFormat="false" ht="29.85" hidden="false" customHeight="false" outlineLevel="0" collapsed="false">
      <c r="A1969" s="78" t="n">
        <v>205311544</v>
      </c>
      <c r="B1969" s="13" t="s">
        <v>4636</v>
      </c>
      <c r="C1969" s="14" t="n">
        <v>15414</v>
      </c>
    </row>
    <row r="1970" customFormat="false" ht="29.85" hidden="false" customHeight="false" outlineLevel="0" collapsed="false">
      <c r="A1970" s="78" t="n">
        <v>205311546</v>
      </c>
      <c r="B1970" s="13" t="s">
        <v>5772</v>
      </c>
      <c r="C1970" s="14" t="n">
        <v>15414</v>
      </c>
    </row>
    <row r="1971" customFormat="false" ht="29.85" hidden="false" customHeight="false" outlineLevel="0" collapsed="false">
      <c r="A1971" s="78" t="n">
        <v>205311559</v>
      </c>
      <c r="B1971" s="13" t="s">
        <v>5440</v>
      </c>
      <c r="C1971" s="14" t="n">
        <v>15414</v>
      </c>
    </row>
    <row r="1972" customFormat="false" ht="29.85" hidden="false" customHeight="false" outlineLevel="0" collapsed="false">
      <c r="A1972" s="78" t="n">
        <v>205311594</v>
      </c>
      <c r="B1972" s="13" t="s">
        <v>5516</v>
      </c>
      <c r="C1972" s="14" t="n">
        <v>3853.5</v>
      </c>
    </row>
    <row r="1973" customFormat="false" ht="29.85" hidden="false" customHeight="false" outlineLevel="0" collapsed="false">
      <c r="A1973" s="78" t="n">
        <v>205311595</v>
      </c>
      <c r="B1973" s="13" t="s">
        <v>5031</v>
      </c>
      <c r="C1973" s="14" t="n">
        <v>3853.5</v>
      </c>
    </row>
    <row r="1974" customFormat="false" ht="29.85" hidden="false" customHeight="false" outlineLevel="0" collapsed="false">
      <c r="A1974" s="78" t="n">
        <v>205311596</v>
      </c>
      <c r="B1974" s="13" t="s">
        <v>1705</v>
      </c>
      <c r="C1974" s="14" t="n">
        <v>11560.5</v>
      </c>
    </row>
    <row r="1975" customFormat="false" ht="29.85" hidden="false" customHeight="false" outlineLevel="0" collapsed="false">
      <c r="A1975" s="78" t="n">
        <v>205311608</v>
      </c>
      <c r="B1975" s="13" t="s">
        <v>2716</v>
      </c>
      <c r="C1975" s="14" t="n">
        <v>11560.5</v>
      </c>
    </row>
    <row r="1976" customFormat="false" ht="29.85" hidden="false" customHeight="false" outlineLevel="0" collapsed="false">
      <c r="A1976" s="78" t="n">
        <v>205311620</v>
      </c>
      <c r="B1976" s="13" t="s">
        <v>5282</v>
      </c>
      <c r="C1976" s="14" t="n">
        <v>26974.5</v>
      </c>
    </row>
    <row r="1977" customFormat="false" ht="29.85" hidden="false" customHeight="false" outlineLevel="0" collapsed="false">
      <c r="A1977" s="78" t="n">
        <v>205311629</v>
      </c>
      <c r="B1977" s="13" t="s">
        <v>4958</v>
      </c>
      <c r="C1977" s="14" t="n">
        <v>11560.5</v>
      </c>
    </row>
    <row r="1978" customFormat="false" ht="15.65" hidden="false" customHeight="false" outlineLevel="0" collapsed="false">
      <c r="A1978" s="101" t="n">
        <v>205311636</v>
      </c>
      <c r="B1978" s="13" t="s">
        <v>2310</v>
      </c>
      <c r="C1978" s="14" t="n">
        <v>5743.4</v>
      </c>
    </row>
    <row r="1979" s="12" customFormat="true" ht="15.65" hidden="false" customHeight="false" outlineLevel="0" collapsed="false">
      <c r="A1979" s="78" t="n">
        <v>205311641</v>
      </c>
      <c r="B1979" s="13" t="s">
        <v>4369</v>
      </c>
      <c r="C1979" s="14" t="n">
        <v>5743.4</v>
      </c>
      <c r="AMB1979" s="0"/>
      <c r="AMC1979" s="0"/>
      <c r="AMD1979" s="0"/>
      <c r="AME1979" s="0"/>
      <c r="AMF1979" s="0"/>
      <c r="AMG1979" s="0"/>
      <c r="AMH1979" s="0"/>
      <c r="AMI1979" s="0"/>
      <c r="AMJ1979" s="0"/>
    </row>
    <row r="1980" s="12" customFormat="true" ht="29.85" hidden="false" customHeight="false" outlineLevel="0" collapsed="false">
      <c r="A1980" s="78" t="n">
        <v>205311647</v>
      </c>
      <c r="B1980" s="13" t="s">
        <v>1082</v>
      </c>
      <c r="C1980" s="14" t="n">
        <v>3853.5</v>
      </c>
      <c r="AMB1980" s="0"/>
      <c r="AMC1980" s="0"/>
      <c r="AMD1980" s="0"/>
      <c r="AME1980" s="0"/>
      <c r="AMF1980" s="0"/>
      <c r="AMG1980" s="0"/>
      <c r="AMH1980" s="0"/>
      <c r="AMI1980" s="0"/>
      <c r="AMJ1980" s="0"/>
    </row>
    <row r="1981" customFormat="false" ht="29.85" hidden="false" customHeight="false" outlineLevel="0" collapsed="false">
      <c r="A1981" s="78" t="n">
        <v>205311654</v>
      </c>
      <c r="B1981" s="13" t="s">
        <v>6490</v>
      </c>
      <c r="C1981" s="14" t="n">
        <v>11560.5</v>
      </c>
    </row>
    <row r="1982" customFormat="false" ht="29.85" hidden="false" customHeight="false" outlineLevel="0" collapsed="false">
      <c r="A1982" s="78" t="n">
        <v>205311675</v>
      </c>
      <c r="B1982" s="13" t="s">
        <v>1440</v>
      </c>
      <c r="C1982" s="14" t="n">
        <v>7707</v>
      </c>
    </row>
    <row r="1983" customFormat="false" ht="29.85" hidden="false" customHeight="false" outlineLevel="0" collapsed="false">
      <c r="A1983" s="78" t="n">
        <v>205311686</v>
      </c>
      <c r="B1983" s="13" t="s">
        <v>3493</v>
      </c>
      <c r="C1983" s="14" t="n">
        <v>3853.5</v>
      </c>
    </row>
    <row r="1984" customFormat="false" ht="15.65" hidden="false" customHeight="false" outlineLevel="0" collapsed="false">
      <c r="A1984" s="78" t="n">
        <v>205311699</v>
      </c>
      <c r="B1984" s="13" t="s">
        <v>1602</v>
      </c>
      <c r="C1984" s="14" t="n">
        <v>15414</v>
      </c>
    </row>
    <row r="1985" customFormat="false" ht="29.85" hidden="false" customHeight="false" outlineLevel="0" collapsed="false">
      <c r="A1985" s="78" t="n">
        <v>205311716</v>
      </c>
      <c r="B1985" s="13" t="s">
        <v>5007</v>
      </c>
      <c r="C1985" s="14" t="n">
        <v>11560.5</v>
      </c>
    </row>
    <row r="1986" customFormat="false" ht="15.65" hidden="false" customHeight="false" outlineLevel="0" collapsed="false">
      <c r="A1986" s="7" t="n">
        <v>205311852</v>
      </c>
      <c r="B1986" s="9" t="s">
        <v>15</v>
      </c>
      <c r="C1986" s="10" t="n">
        <v>23121</v>
      </c>
    </row>
    <row r="1987" customFormat="false" ht="29.85" hidden="false" customHeight="false" outlineLevel="0" collapsed="false">
      <c r="A1987" s="7" t="n">
        <v>205311852</v>
      </c>
      <c r="B1987" s="9" t="s">
        <v>16</v>
      </c>
      <c r="C1987" s="10" t="n">
        <v>23121</v>
      </c>
    </row>
    <row r="1988" customFormat="false" ht="29.85" hidden="false" customHeight="false" outlineLevel="0" collapsed="false">
      <c r="A1988" s="78" t="n">
        <v>205311865</v>
      </c>
      <c r="B1988" s="13" t="s">
        <v>3978</v>
      </c>
      <c r="C1988" s="14" t="n">
        <v>26974.5</v>
      </c>
    </row>
    <row r="1989" customFormat="false" ht="29.85" hidden="false" customHeight="false" outlineLevel="0" collapsed="false">
      <c r="A1989" s="101" t="n">
        <v>205311891</v>
      </c>
      <c r="B1989" s="13" t="s">
        <v>1464</v>
      </c>
      <c r="C1989" s="14" t="n">
        <v>7707</v>
      </c>
    </row>
    <row r="1990" customFormat="false" ht="29.85" hidden="false" customHeight="false" outlineLevel="0" collapsed="false">
      <c r="A1990" s="78" t="n">
        <v>205311904</v>
      </c>
      <c r="B1990" s="13" t="s">
        <v>6592</v>
      </c>
      <c r="C1990" s="14" t="n">
        <v>7707</v>
      </c>
    </row>
    <row r="1991" customFormat="false" ht="29.85" hidden="false" customHeight="false" outlineLevel="0" collapsed="false">
      <c r="A1991" s="78" t="n">
        <v>205311909</v>
      </c>
      <c r="B1991" s="13" t="s">
        <v>6197</v>
      </c>
      <c r="C1991" s="14" t="n">
        <v>11560.5</v>
      </c>
    </row>
    <row r="1992" customFormat="false" ht="29.85" hidden="false" customHeight="false" outlineLevel="0" collapsed="false">
      <c r="A1992" s="78" t="n">
        <v>205311917</v>
      </c>
      <c r="B1992" s="13" t="s">
        <v>4190</v>
      </c>
      <c r="C1992" s="14" t="n">
        <v>26974.5</v>
      </c>
    </row>
    <row r="1993" customFormat="false" ht="29.85" hidden="false" customHeight="false" outlineLevel="0" collapsed="false">
      <c r="A1993" s="7" t="n">
        <v>205311918</v>
      </c>
      <c r="B1993" s="9" t="s">
        <v>4162</v>
      </c>
      <c r="C1993" s="10" t="n">
        <v>19267.5</v>
      </c>
    </row>
    <row r="1994" customFormat="false" ht="29.85" hidden="false" customHeight="false" outlineLevel="0" collapsed="false">
      <c r="A1994" s="7" t="n">
        <v>205311918</v>
      </c>
      <c r="B1994" s="9" t="s">
        <v>4163</v>
      </c>
      <c r="C1994" s="10" t="n">
        <v>19267.5</v>
      </c>
    </row>
    <row r="1995" customFormat="false" ht="29.85" hidden="false" customHeight="false" outlineLevel="0" collapsed="false">
      <c r="A1995" s="78" t="n">
        <v>205311933</v>
      </c>
      <c r="B1995" s="13" t="s">
        <v>2501</v>
      </c>
      <c r="C1995" s="14" t="n">
        <v>26974.5</v>
      </c>
    </row>
    <row r="1996" customFormat="false" ht="29.85" hidden="false" customHeight="false" outlineLevel="0" collapsed="false">
      <c r="A1996" s="78" t="n">
        <v>205311959</v>
      </c>
      <c r="B1996" s="13" t="s">
        <v>2878</v>
      </c>
      <c r="C1996" s="14" t="n">
        <v>14080.5</v>
      </c>
    </row>
    <row r="1997" customFormat="false" ht="29.85" hidden="false" customHeight="false" outlineLevel="0" collapsed="false">
      <c r="A1997" s="78" t="n">
        <v>205311963</v>
      </c>
      <c r="B1997" s="13" t="s">
        <v>2462</v>
      </c>
      <c r="C1997" s="14" t="n">
        <v>11486.8</v>
      </c>
    </row>
    <row r="1998" customFormat="false" ht="29.85" hidden="false" customHeight="false" outlineLevel="0" collapsed="false">
      <c r="A1998" s="78" t="n">
        <v>205311974</v>
      </c>
      <c r="B1998" s="13" t="s">
        <v>2470</v>
      </c>
      <c r="C1998" s="14" t="n">
        <v>7707</v>
      </c>
    </row>
    <row r="1999" customFormat="false" ht="29.85" hidden="false" customHeight="false" outlineLevel="0" collapsed="false">
      <c r="A1999" s="101" t="n">
        <v>205312018</v>
      </c>
      <c r="B1999" s="13" t="s">
        <v>6052</v>
      </c>
      <c r="C1999" s="14" t="n">
        <v>3853.5</v>
      </c>
    </row>
    <row r="2000" customFormat="false" ht="29.85" hidden="false" customHeight="false" outlineLevel="0" collapsed="false">
      <c r="A2000" s="78" t="n">
        <v>205312034</v>
      </c>
      <c r="B2000" s="13" t="s">
        <v>3598</v>
      </c>
      <c r="C2000" s="14" t="n">
        <v>7707</v>
      </c>
    </row>
    <row r="2001" customFormat="false" ht="29.85" hidden="false" customHeight="false" outlineLevel="0" collapsed="false">
      <c r="A2001" s="78" t="n">
        <v>205312037</v>
      </c>
      <c r="B2001" s="13" t="s">
        <v>784</v>
      </c>
      <c r="C2001" s="14" t="n">
        <v>11560.5</v>
      </c>
    </row>
    <row r="2002" customFormat="false" ht="29.85" hidden="false" customHeight="false" outlineLevel="0" collapsed="false">
      <c r="A2002" s="78" t="n">
        <v>205312039</v>
      </c>
      <c r="B2002" s="13" t="s">
        <v>3595</v>
      </c>
      <c r="C2002" s="14" t="n">
        <v>7707</v>
      </c>
    </row>
    <row r="2003" customFormat="false" ht="29.85" hidden="false" customHeight="false" outlineLevel="0" collapsed="false">
      <c r="A2003" s="78" t="n">
        <v>205312054</v>
      </c>
      <c r="B2003" s="13" t="s">
        <v>6294</v>
      </c>
      <c r="C2003" s="14" t="n">
        <v>23121</v>
      </c>
    </row>
    <row r="2004" customFormat="false" ht="29.85" hidden="false" customHeight="false" outlineLevel="0" collapsed="false">
      <c r="A2004" s="78" t="n">
        <v>205312061</v>
      </c>
      <c r="B2004" s="13" t="s">
        <v>6321</v>
      </c>
      <c r="C2004" s="14" t="n">
        <v>14080.5</v>
      </c>
    </row>
    <row r="2005" customFormat="false" ht="29.85" hidden="false" customHeight="false" outlineLevel="0" collapsed="false">
      <c r="A2005" s="7" t="n">
        <v>205312078</v>
      </c>
      <c r="B2005" s="9" t="s">
        <v>6067</v>
      </c>
      <c r="C2005" s="10" t="n">
        <v>7707</v>
      </c>
    </row>
    <row r="2006" customFormat="false" ht="29.85" hidden="false" customHeight="false" outlineLevel="0" collapsed="false">
      <c r="A2006" s="7" t="n">
        <v>205312078</v>
      </c>
      <c r="B2006" s="9" t="s">
        <v>6068</v>
      </c>
      <c r="C2006" s="10" t="n">
        <v>7707</v>
      </c>
    </row>
    <row r="2007" customFormat="false" ht="29.85" hidden="false" customHeight="false" outlineLevel="0" collapsed="false">
      <c r="A2007" s="7" t="n">
        <v>205312078</v>
      </c>
      <c r="B2007" s="20" t="s">
        <v>6069</v>
      </c>
      <c r="C2007" s="21" t="n">
        <v>7707</v>
      </c>
    </row>
    <row r="2008" customFormat="false" ht="29.85" hidden="false" customHeight="false" outlineLevel="0" collapsed="false">
      <c r="A2008" s="78" t="n">
        <v>205312092</v>
      </c>
      <c r="B2008" s="13" t="s">
        <v>1368</v>
      </c>
      <c r="C2008" s="14" t="n">
        <v>7707</v>
      </c>
    </row>
    <row r="2009" customFormat="false" ht="29.85" hidden="false" customHeight="false" outlineLevel="0" collapsed="false">
      <c r="A2009" s="78" t="n">
        <v>205312099</v>
      </c>
      <c r="B2009" s="13" t="s">
        <v>3020</v>
      </c>
      <c r="C2009" s="14" t="n">
        <v>7707</v>
      </c>
    </row>
    <row r="2010" customFormat="false" ht="29.85" hidden="false" customHeight="false" outlineLevel="0" collapsed="false">
      <c r="A2010" s="78" t="n">
        <v>205312115</v>
      </c>
      <c r="B2010" s="13" t="s">
        <v>3826</v>
      </c>
      <c r="C2010" s="14" t="n">
        <v>7707</v>
      </c>
    </row>
    <row r="2011" customFormat="false" ht="29.85" hidden="false" customHeight="false" outlineLevel="0" collapsed="false">
      <c r="A2011" s="101" t="n">
        <v>205312118</v>
      </c>
      <c r="B2011" s="13" t="s">
        <v>6867</v>
      </c>
      <c r="C2011" s="14" t="n">
        <v>15414</v>
      </c>
    </row>
    <row r="2012" customFormat="false" ht="29.85" hidden="false" customHeight="false" outlineLevel="0" collapsed="false">
      <c r="A2012" s="101" t="n">
        <v>205312120</v>
      </c>
      <c r="B2012" s="13" t="s">
        <v>3823</v>
      </c>
      <c r="C2012" s="14" t="n">
        <v>7707</v>
      </c>
    </row>
    <row r="2013" customFormat="false" ht="29.85" hidden="false" customHeight="false" outlineLevel="0" collapsed="false">
      <c r="A2013" s="78" t="n">
        <v>205312121</v>
      </c>
      <c r="B2013" s="13" t="s">
        <v>6225</v>
      </c>
      <c r="C2013" s="14" t="n">
        <v>38535</v>
      </c>
    </row>
    <row r="2014" s="34" customFormat="true" ht="29.85" hidden="false" customHeight="false" outlineLevel="0" collapsed="false">
      <c r="A2014" s="78" t="n">
        <v>205312122</v>
      </c>
      <c r="B2014" s="13" t="s">
        <v>87</v>
      </c>
      <c r="C2014" s="14" t="n">
        <v>7707</v>
      </c>
      <c r="D2014" s="0"/>
      <c r="E2014" s="0"/>
      <c r="F2014" s="0"/>
      <c r="G2014" s="0"/>
      <c r="H2014" s="0"/>
      <c r="I2014" s="0"/>
      <c r="J2014" s="0"/>
      <c r="K2014" s="0"/>
      <c r="L2014" s="0"/>
      <c r="M2014" s="0"/>
      <c r="ALZ2014" s="0"/>
      <c r="AMA2014" s="0"/>
      <c r="AMB2014" s="0"/>
      <c r="AMC2014" s="0"/>
      <c r="AMD2014" s="0"/>
      <c r="AME2014" s="0"/>
      <c r="AMF2014" s="0"/>
      <c r="AMG2014" s="0"/>
      <c r="AMH2014" s="0"/>
      <c r="AMI2014" s="0"/>
      <c r="AMJ2014" s="0"/>
    </row>
    <row r="2015" s="12" customFormat="true" ht="29.85" hidden="false" customHeight="false" outlineLevel="0" collapsed="false">
      <c r="A2015" s="78" t="n">
        <v>205312125</v>
      </c>
      <c r="B2015" s="13" t="s">
        <v>5747</v>
      </c>
      <c r="C2015" s="14" t="n">
        <v>23121</v>
      </c>
      <c r="AMB2015" s="0"/>
      <c r="AMC2015" s="0"/>
      <c r="AMD2015" s="0"/>
      <c r="AME2015" s="0"/>
      <c r="AMF2015" s="0"/>
      <c r="AMG2015" s="0"/>
      <c r="AMH2015" s="0"/>
      <c r="AMI2015" s="0"/>
      <c r="AMJ2015" s="0"/>
    </row>
    <row r="2016" s="12" customFormat="true" ht="29.85" hidden="false" customHeight="false" outlineLevel="0" collapsed="false">
      <c r="A2016" s="78" t="n">
        <v>205312128</v>
      </c>
      <c r="B2016" s="13" t="s">
        <v>693</v>
      </c>
      <c r="C2016" s="14" t="n">
        <v>34681.5</v>
      </c>
      <c r="AMB2016" s="0"/>
      <c r="AMC2016" s="0"/>
      <c r="AMD2016" s="0"/>
      <c r="AME2016" s="0"/>
      <c r="AMF2016" s="0"/>
      <c r="AMG2016" s="0"/>
      <c r="AMH2016" s="0"/>
      <c r="AMI2016" s="0"/>
      <c r="AMJ2016" s="0"/>
    </row>
    <row r="2017" customFormat="false" ht="29.85" hidden="false" customHeight="false" outlineLevel="0" collapsed="false">
      <c r="A2017" s="78" t="n">
        <v>205312134</v>
      </c>
      <c r="B2017" s="13" t="s">
        <v>4443</v>
      </c>
      <c r="C2017" s="14" t="n">
        <v>15414</v>
      </c>
    </row>
    <row r="2018" customFormat="false" ht="29.85" hidden="false" customHeight="false" outlineLevel="0" collapsed="false">
      <c r="A2018" s="78" t="n">
        <v>205312152</v>
      </c>
      <c r="B2018" s="13" t="s">
        <v>6357</v>
      </c>
      <c r="C2018" s="14" t="n">
        <v>7707</v>
      </c>
    </row>
    <row r="2019" customFormat="false" ht="15.65" hidden="false" customHeight="false" outlineLevel="0" collapsed="false">
      <c r="A2019" s="78" t="n">
        <v>205312159</v>
      </c>
      <c r="B2019" s="13" t="s">
        <v>6530</v>
      </c>
      <c r="C2019" s="14" t="n">
        <v>7707</v>
      </c>
    </row>
    <row r="2020" customFormat="false" ht="29.85" hidden="false" customHeight="false" outlineLevel="0" collapsed="false">
      <c r="A2020" s="78" t="n">
        <v>205312172</v>
      </c>
      <c r="B2020" s="13" t="s">
        <v>2791</v>
      </c>
      <c r="C2020" s="14" t="n">
        <v>32854.5</v>
      </c>
    </row>
    <row r="2021" customFormat="false" ht="15" hidden="false" customHeight="false" outlineLevel="0" collapsed="false">
      <c r="A2021" s="35" t="n">
        <v>205312179</v>
      </c>
      <c r="B2021" s="37"/>
      <c r="C2021" s="38" t="n">
        <v>0</v>
      </c>
    </row>
    <row r="2022" customFormat="false" ht="15.65" hidden="false" customHeight="false" outlineLevel="0" collapsed="false">
      <c r="A2022" s="78" t="n">
        <v>205312190</v>
      </c>
      <c r="B2022" s="13" t="s">
        <v>3797</v>
      </c>
      <c r="C2022" s="14" t="n">
        <v>7707</v>
      </c>
    </row>
    <row r="2023" customFormat="false" ht="15.65" hidden="false" customHeight="false" outlineLevel="0" collapsed="false">
      <c r="A2023" s="101" t="n">
        <v>205312192</v>
      </c>
      <c r="B2023" s="13" t="s">
        <v>1072</v>
      </c>
      <c r="C2023" s="14" t="n">
        <v>7707</v>
      </c>
    </row>
    <row r="2024" customFormat="false" ht="15.65" hidden="false" customHeight="false" outlineLevel="0" collapsed="false">
      <c r="A2024" s="78" t="n">
        <v>205312201</v>
      </c>
      <c r="B2024" s="13" t="s">
        <v>738</v>
      </c>
      <c r="C2024" s="14" t="n">
        <v>23121</v>
      </c>
    </row>
    <row r="2025" customFormat="false" ht="29.85" hidden="false" customHeight="false" outlineLevel="0" collapsed="false">
      <c r="A2025" s="78" t="n">
        <v>205312213</v>
      </c>
      <c r="B2025" s="13" t="s">
        <v>4159</v>
      </c>
      <c r="C2025" s="14" t="n">
        <v>7707</v>
      </c>
    </row>
    <row r="2026" customFormat="false" ht="29.85" hidden="false" customHeight="false" outlineLevel="0" collapsed="false">
      <c r="A2026" s="78" t="n">
        <v>205312227</v>
      </c>
      <c r="B2026" s="13" t="s">
        <v>4872</v>
      </c>
      <c r="C2026" s="14" t="n">
        <v>26974.5</v>
      </c>
    </row>
    <row r="2027" customFormat="false" ht="29.85" hidden="false" customHeight="false" outlineLevel="0" collapsed="false">
      <c r="A2027" s="78" t="n">
        <v>205312232</v>
      </c>
      <c r="B2027" s="13" t="s">
        <v>5937</v>
      </c>
      <c r="C2027" s="14" t="n">
        <v>26974.5</v>
      </c>
    </row>
    <row r="2028" customFormat="false" ht="29.85" hidden="false" customHeight="false" outlineLevel="0" collapsed="false">
      <c r="A2028" s="101" t="n">
        <v>205312234</v>
      </c>
      <c r="B2028" s="13" t="s">
        <v>6034</v>
      </c>
      <c r="C2028" s="14" t="n">
        <v>23467.5</v>
      </c>
    </row>
    <row r="2029" customFormat="false" ht="29.85" hidden="false" customHeight="false" outlineLevel="0" collapsed="false">
      <c r="A2029" s="78" t="n">
        <v>205312238</v>
      </c>
      <c r="B2029" s="13" t="s">
        <v>5554</v>
      </c>
      <c r="C2029" s="14" t="n">
        <v>26974.5</v>
      </c>
    </row>
    <row r="2030" customFormat="false" ht="15.65" hidden="false" customHeight="false" outlineLevel="0" collapsed="false">
      <c r="A2030" s="78" t="n">
        <v>205312252</v>
      </c>
      <c r="B2030" s="13" t="s">
        <v>5825</v>
      </c>
      <c r="C2030" s="14" t="n">
        <v>23467.5</v>
      </c>
    </row>
    <row r="2031" customFormat="false" ht="29.85" hidden="false" customHeight="false" outlineLevel="0" collapsed="false">
      <c r="A2031" s="78" t="n">
        <v>205312259</v>
      </c>
      <c r="B2031" s="13" t="s">
        <v>4038</v>
      </c>
      <c r="C2031" s="14" t="n">
        <v>7707</v>
      </c>
    </row>
    <row r="2032" customFormat="false" ht="29.85" hidden="false" customHeight="false" outlineLevel="0" collapsed="false">
      <c r="A2032" s="102" t="n">
        <v>205312293</v>
      </c>
      <c r="B2032" s="30" t="s">
        <v>976</v>
      </c>
      <c r="C2032" s="31" t="n">
        <v>11560.5</v>
      </c>
    </row>
    <row r="2033" customFormat="false" ht="29.85" hidden="false" customHeight="false" outlineLevel="0" collapsed="false">
      <c r="A2033" s="78" t="n">
        <v>205312296</v>
      </c>
      <c r="B2033" s="13" t="s">
        <v>444</v>
      </c>
      <c r="C2033" s="14" t="n">
        <v>15414</v>
      </c>
    </row>
    <row r="2034" customFormat="false" ht="29.85" hidden="false" customHeight="false" outlineLevel="0" collapsed="false">
      <c r="A2034" s="78" t="n">
        <v>205312304</v>
      </c>
      <c r="B2034" s="13" t="s">
        <v>2850</v>
      </c>
      <c r="C2034" s="14" t="n">
        <v>7707</v>
      </c>
    </row>
    <row r="2035" customFormat="false" ht="29.85" hidden="false" customHeight="false" outlineLevel="0" collapsed="false">
      <c r="A2035" s="101" t="n">
        <v>205312309</v>
      </c>
      <c r="B2035" s="13" t="s">
        <v>5307</v>
      </c>
      <c r="C2035" s="14" t="n">
        <v>7707</v>
      </c>
    </row>
    <row r="2036" customFormat="false" ht="29.85" hidden="false" customHeight="false" outlineLevel="0" collapsed="false">
      <c r="A2036" s="78" t="n">
        <v>205312318</v>
      </c>
      <c r="B2036" s="13" t="s">
        <v>5262</v>
      </c>
      <c r="C2036" s="14" t="n">
        <v>15414</v>
      </c>
    </row>
    <row r="2037" customFormat="false" ht="15.65" hidden="false" customHeight="false" outlineLevel="0" collapsed="false">
      <c r="A2037" s="101" t="n">
        <v>205312323</v>
      </c>
      <c r="B2037" s="13" t="s">
        <v>1074</v>
      </c>
      <c r="C2037" s="14" t="n">
        <v>3853.5</v>
      </c>
    </row>
    <row r="2038" customFormat="false" ht="29.85" hidden="false" customHeight="false" outlineLevel="0" collapsed="false">
      <c r="A2038" s="78" t="n">
        <v>205312342</v>
      </c>
      <c r="B2038" s="13" t="s">
        <v>6250</v>
      </c>
      <c r="C2038" s="14" t="n">
        <v>7707</v>
      </c>
    </row>
    <row r="2039" customFormat="false" ht="29.85" hidden="false" customHeight="false" outlineLevel="0" collapsed="false">
      <c r="A2039" s="78" t="n">
        <v>205312351</v>
      </c>
      <c r="B2039" s="13" t="s">
        <v>5568</v>
      </c>
      <c r="C2039" s="14" t="n">
        <v>7707</v>
      </c>
    </row>
    <row r="2040" customFormat="false" ht="29.85" hidden="false" customHeight="false" outlineLevel="0" collapsed="false">
      <c r="A2040" s="78" t="n">
        <v>205312356</v>
      </c>
      <c r="B2040" s="13" t="s">
        <v>5571</v>
      </c>
      <c r="C2040" s="14" t="n">
        <v>7707</v>
      </c>
    </row>
    <row r="2041" customFormat="false" ht="29.85" hidden="false" customHeight="false" outlineLevel="0" collapsed="false">
      <c r="A2041" s="101" t="n">
        <v>205312362</v>
      </c>
      <c r="B2041" s="13" t="s">
        <v>2599</v>
      </c>
      <c r="C2041" s="14" t="n">
        <v>7707</v>
      </c>
    </row>
    <row r="2042" customFormat="false" ht="29.85" hidden="false" customHeight="false" outlineLevel="0" collapsed="false">
      <c r="A2042" s="78" t="n">
        <v>205312381</v>
      </c>
      <c r="B2042" s="13" t="s">
        <v>5016</v>
      </c>
      <c r="C2042" s="14" t="n">
        <v>7707</v>
      </c>
    </row>
    <row r="2043" customFormat="false" ht="29.85" hidden="false" customHeight="false" outlineLevel="0" collapsed="false">
      <c r="A2043" s="78" t="n">
        <v>205312384</v>
      </c>
      <c r="B2043" s="13" t="s">
        <v>2372</v>
      </c>
      <c r="C2043" s="14" t="n">
        <v>19267.5</v>
      </c>
    </row>
    <row r="2044" customFormat="false" ht="29.85" hidden="false" customHeight="false" outlineLevel="0" collapsed="false">
      <c r="A2044" s="78" t="n">
        <v>205312416</v>
      </c>
      <c r="B2044" s="13" t="s">
        <v>1216</v>
      </c>
      <c r="C2044" s="14" t="n">
        <v>7707</v>
      </c>
    </row>
    <row r="2045" customFormat="false" ht="29.85" hidden="false" customHeight="false" outlineLevel="0" collapsed="false">
      <c r="A2045" s="78" t="n">
        <v>205312419</v>
      </c>
      <c r="B2045" s="13" t="s">
        <v>4755</v>
      </c>
      <c r="C2045" s="14" t="n">
        <v>7707</v>
      </c>
    </row>
    <row r="2046" customFormat="false" ht="29.85" hidden="false" customHeight="false" outlineLevel="0" collapsed="false">
      <c r="A2046" s="101" t="n">
        <v>205312428</v>
      </c>
      <c r="B2046" s="13" t="s">
        <v>3223</v>
      </c>
      <c r="C2046" s="14" t="n">
        <v>7707</v>
      </c>
    </row>
    <row r="2047" customFormat="false" ht="29.85" hidden="false" customHeight="false" outlineLevel="0" collapsed="false">
      <c r="A2047" s="78" t="n">
        <v>205312435</v>
      </c>
      <c r="B2047" s="13" t="s">
        <v>5294</v>
      </c>
      <c r="C2047" s="14" t="n">
        <v>26974.5</v>
      </c>
    </row>
    <row r="2048" customFormat="false" ht="29.85" hidden="false" customHeight="false" outlineLevel="0" collapsed="false">
      <c r="A2048" s="78" t="n">
        <v>205312438</v>
      </c>
      <c r="B2048" s="13" t="s">
        <v>3975</v>
      </c>
      <c r="C2048" s="14" t="n">
        <v>11560.5</v>
      </c>
    </row>
    <row r="2049" customFormat="false" ht="29.85" hidden="false" customHeight="false" outlineLevel="0" collapsed="false">
      <c r="A2049" s="78" t="n">
        <v>205312452</v>
      </c>
      <c r="B2049" s="13" t="s">
        <v>4493</v>
      </c>
      <c r="C2049" s="14" t="n">
        <v>11560.5</v>
      </c>
    </row>
    <row r="2050" customFormat="false" ht="15.65" hidden="false" customHeight="false" outlineLevel="0" collapsed="false">
      <c r="A2050" s="78" t="n">
        <v>205312503</v>
      </c>
      <c r="B2050" s="13" t="s">
        <v>4899</v>
      </c>
      <c r="C2050" s="14" t="n">
        <v>7707</v>
      </c>
    </row>
    <row r="2051" customFormat="false" ht="29.85" hidden="false" customHeight="false" outlineLevel="0" collapsed="false">
      <c r="A2051" s="7" t="n">
        <v>205312511</v>
      </c>
      <c r="B2051" s="9" t="s">
        <v>3894</v>
      </c>
      <c r="C2051" s="10" t="n">
        <v>11560.5</v>
      </c>
    </row>
    <row r="2052" customFormat="false" ht="29.85" hidden="false" customHeight="false" outlineLevel="0" collapsed="false">
      <c r="A2052" s="7" t="n">
        <v>205312511</v>
      </c>
      <c r="B2052" s="9" t="s">
        <v>3895</v>
      </c>
      <c r="C2052" s="10" t="n">
        <v>11560.5</v>
      </c>
    </row>
    <row r="2053" customFormat="false" ht="29.85" hidden="false" customHeight="false" outlineLevel="0" collapsed="false">
      <c r="A2053" s="78" t="n">
        <v>205312541</v>
      </c>
      <c r="B2053" s="13" t="s">
        <v>1041</v>
      </c>
      <c r="C2053" s="14" t="n">
        <v>7707</v>
      </c>
    </row>
    <row r="2054" customFormat="false" ht="29.85" hidden="false" customHeight="false" outlineLevel="0" collapsed="false">
      <c r="A2054" s="78" t="n">
        <v>205312542</v>
      </c>
      <c r="B2054" s="13" t="s">
        <v>243</v>
      </c>
      <c r="C2054" s="14" t="n">
        <v>7707</v>
      </c>
    </row>
    <row r="2055" customFormat="false" ht="15.65" hidden="false" customHeight="false" outlineLevel="0" collapsed="false">
      <c r="A2055" s="78" t="n">
        <v>205312543</v>
      </c>
      <c r="B2055" s="13" t="s">
        <v>1694</v>
      </c>
      <c r="C2055" s="14" t="n">
        <v>23121</v>
      </c>
    </row>
    <row r="2056" customFormat="false" ht="29.85" hidden="false" customHeight="false" outlineLevel="0" collapsed="false">
      <c r="A2056" s="78" t="n">
        <v>205312546</v>
      </c>
      <c r="B2056" s="13" t="s">
        <v>1204</v>
      </c>
      <c r="C2056" s="14" t="n">
        <v>7707</v>
      </c>
    </row>
    <row r="2057" s="12" customFormat="true" ht="15.65" hidden="false" customHeight="false" outlineLevel="0" collapsed="false">
      <c r="A2057" s="78" t="n">
        <v>205312548</v>
      </c>
      <c r="B2057" s="13" t="s">
        <v>3550</v>
      </c>
      <c r="C2057" s="14" t="n">
        <v>3853.5</v>
      </c>
      <c r="AMB2057" s="0"/>
      <c r="AMC2057" s="0"/>
      <c r="AMD2057" s="0"/>
      <c r="AME2057" s="0"/>
      <c r="AMF2057" s="0"/>
      <c r="AMG2057" s="0"/>
      <c r="AMH2057" s="0"/>
      <c r="AMI2057" s="0"/>
      <c r="AMJ2057" s="0"/>
    </row>
    <row r="2058" s="12" customFormat="true" ht="29.85" hidden="false" customHeight="false" outlineLevel="0" collapsed="false">
      <c r="A2058" s="78" t="n">
        <v>205312552</v>
      </c>
      <c r="B2058" s="13" t="s">
        <v>5983</v>
      </c>
      <c r="C2058" s="14" t="n">
        <v>7707</v>
      </c>
      <c r="AMB2058" s="0"/>
      <c r="AMC2058" s="0"/>
      <c r="AMD2058" s="0"/>
      <c r="AME2058" s="0"/>
      <c r="AMF2058" s="0"/>
      <c r="AMG2058" s="0"/>
      <c r="AMH2058" s="0"/>
      <c r="AMI2058" s="0"/>
      <c r="AMJ2058" s="0"/>
    </row>
    <row r="2059" customFormat="false" ht="29.85" hidden="false" customHeight="false" outlineLevel="0" collapsed="false">
      <c r="A2059" s="101" t="n">
        <v>205312567</v>
      </c>
      <c r="B2059" s="13" t="s">
        <v>6420</v>
      </c>
      <c r="C2059" s="14" t="n">
        <v>7707</v>
      </c>
    </row>
    <row r="2060" customFormat="false" ht="15.65" hidden="false" customHeight="false" outlineLevel="0" collapsed="false">
      <c r="A2060" s="101" t="n">
        <v>205312572</v>
      </c>
      <c r="B2060" s="13" t="s">
        <v>4419</v>
      </c>
      <c r="C2060" s="14" t="n">
        <v>11560.5</v>
      </c>
    </row>
    <row r="2061" customFormat="false" ht="29.85" hidden="false" customHeight="false" outlineLevel="0" collapsed="false">
      <c r="A2061" s="78" t="n">
        <v>205312587</v>
      </c>
      <c r="B2061" s="13" t="s">
        <v>4705</v>
      </c>
      <c r="C2061" s="14" t="n">
        <v>7707</v>
      </c>
    </row>
    <row r="2062" customFormat="false" ht="29.85" hidden="false" customHeight="false" outlineLevel="0" collapsed="false">
      <c r="A2062" s="78" t="n">
        <v>205312593</v>
      </c>
      <c r="B2062" s="13" t="s">
        <v>1747</v>
      </c>
      <c r="C2062" s="14" t="n">
        <v>7707</v>
      </c>
    </row>
    <row r="2063" customFormat="false" ht="29.85" hidden="false" customHeight="false" outlineLevel="0" collapsed="false">
      <c r="A2063" s="78" t="n">
        <v>205312598</v>
      </c>
      <c r="B2063" s="13" t="s">
        <v>533</v>
      </c>
      <c r="C2063" s="14" t="n">
        <v>7707</v>
      </c>
    </row>
    <row r="2064" customFormat="false" ht="29.85" hidden="false" customHeight="false" outlineLevel="0" collapsed="false">
      <c r="A2064" s="78" t="n">
        <v>205312642</v>
      </c>
      <c r="B2064" s="13" t="s">
        <v>2085</v>
      </c>
      <c r="C2064" s="14" t="n">
        <v>11560.5</v>
      </c>
    </row>
    <row r="2065" customFormat="false" ht="15.65" hidden="false" customHeight="false" outlineLevel="0" collapsed="false">
      <c r="A2065" s="78" t="n">
        <v>205312648</v>
      </c>
      <c r="B2065" s="13" t="s">
        <v>147</v>
      </c>
      <c r="C2065" s="14" t="n">
        <v>7707</v>
      </c>
    </row>
    <row r="2066" customFormat="false" ht="15.65" hidden="false" customHeight="false" outlineLevel="0" collapsed="false">
      <c r="A2066" s="78" t="n">
        <v>205312668</v>
      </c>
      <c r="B2066" s="13" t="s">
        <v>958</v>
      </c>
      <c r="C2066" s="14" t="n">
        <v>19267.5</v>
      </c>
    </row>
    <row r="2067" customFormat="false" ht="29.85" hidden="false" customHeight="false" outlineLevel="0" collapsed="false">
      <c r="A2067" s="78" t="n">
        <v>205312698</v>
      </c>
      <c r="B2067" s="13" t="s">
        <v>5670</v>
      </c>
      <c r="C2067" s="14" t="n">
        <v>7707</v>
      </c>
    </row>
    <row r="2068" customFormat="false" ht="29.85" hidden="false" customHeight="false" outlineLevel="0" collapsed="false">
      <c r="A2068" s="78" t="n">
        <v>205312707</v>
      </c>
      <c r="B2068" s="13" t="s">
        <v>6469</v>
      </c>
      <c r="C2068" s="14" t="n">
        <v>3853.5</v>
      </c>
    </row>
    <row r="2069" customFormat="false" ht="29.85" hidden="false" customHeight="false" outlineLevel="0" collapsed="false">
      <c r="A2069" s="78" t="n">
        <v>205312728</v>
      </c>
      <c r="B2069" s="13" t="s">
        <v>52</v>
      </c>
      <c r="C2069" s="14" t="n">
        <v>7707</v>
      </c>
    </row>
    <row r="2070" customFormat="false" ht="29.85" hidden="false" customHeight="false" outlineLevel="0" collapsed="false">
      <c r="A2070" s="101" t="n">
        <v>205312738</v>
      </c>
      <c r="B2070" s="13" t="s">
        <v>877</v>
      </c>
      <c r="C2070" s="14" t="n">
        <v>7707</v>
      </c>
    </row>
    <row r="2071" s="12" customFormat="true" ht="15" hidden="false" customHeight="false" outlineLevel="0" collapsed="false">
      <c r="A2071" s="101" t="n">
        <v>205312752</v>
      </c>
      <c r="B2071" s="58" t="s">
        <v>1514</v>
      </c>
      <c r="C2071" s="14" t="n">
        <v>7707</v>
      </c>
      <c r="AMB2071" s="0"/>
      <c r="AMC2071" s="0"/>
      <c r="AMD2071" s="0"/>
      <c r="AME2071" s="0"/>
      <c r="AMF2071" s="0"/>
      <c r="AMG2071" s="0"/>
      <c r="AMH2071" s="0"/>
      <c r="AMI2071" s="0"/>
      <c r="AMJ2071" s="0"/>
    </row>
    <row r="2072" customFormat="false" ht="29.85" hidden="false" customHeight="false" outlineLevel="0" collapsed="false">
      <c r="A2072" s="101" t="n">
        <v>205312757</v>
      </c>
      <c r="B2072" s="13" t="s">
        <v>5677</v>
      </c>
      <c r="C2072" s="14" t="n">
        <v>15414</v>
      </c>
    </row>
    <row r="2073" customFormat="false" ht="29.85" hidden="false" customHeight="false" outlineLevel="0" collapsed="false">
      <c r="A2073" s="101" t="n">
        <v>205312764</v>
      </c>
      <c r="B2073" s="13" t="s">
        <v>4462</v>
      </c>
      <c r="C2073" s="14" t="n">
        <v>7707</v>
      </c>
    </row>
    <row r="2074" customFormat="false" ht="15.65" hidden="false" customHeight="false" outlineLevel="0" collapsed="false">
      <c r="A2074" s="78" t="n">
        <v>205312774</v>
      </c>
      <c r="B2074" s="13" t="s">
        <v>1849</v>
      </c>
      <c r="C2074" s="14" t="n">
        <v>15414</v>
      </c>
    </row>
    <row r="2075" customFormat="false" ht="29.85" hidden="false" customHeight="false" outlineLevel="0" collapsed="false">
      <c r="A2075" s="78" t="n">
        <v>205312784</v>
      </c>
      <c r="B2075" s="13" t="s">
        <v>6536</v>
      </c>
      <c r="C2075" s="14" t="n">
        <v>7707</v>
      </c>
    </row>
    <row r="2076" customFormat="false" ht="29.85" hidden="false" customHeight="false" outlineLevel="0" collapsed="false">
      <c r="A2076" s="78" t="n">
        <v>205312823</v>
      </c>
      <c r="B2076" s="13" t="s">
        <v>588</v>
      </c>
      <c r="C2076" s="14" t="n">
        <v>34681.5</v>
      </c>
    </row>
    <row r="2077" customFormat="false" ht="29.85" hidden="false" customHeight="false" outlineLevel="0" collapsed="false">
      <c r="A2077" s="7" t="n">
        <v>205312843</v>
      </c>
      <c r="B2077" s="9" t="s">
        <v>4780</v>
      </c>
      <c r="C2077" s="10" t="n">
        <v>11560.5</v>
      </c>
    </row>
    <row r="2078" customFormat="false" ht="15.65" hidden="false" customHeight="false" outlineLevel="0" collapsed="false">
      <c r="A2078" s="7" t="n">
        <v>205312843</v>
      </c>
      <c r="B2078" s="9" t="s">
        <v>4781</v>
      </c>
      <c r="C2078" s="10" t="n">
        <v>11560.5</v>
      </c>
    </row>
    <row r="2079" customFormat="false" ht="15.65" hidden="false" customHeight="false" outlineLevel="0" collapsed="false">
      <c r="A2079" s="78" t="n">
        <v>205312863</v>
      </c>
      <c r="B2079" s="13" t="s">
        <v>5940</v>
      </c>
      <c r="C2079" s="14" t="n">
        <v>23121</v>
      </c>
    </row>
    <row r="2080" customFormat="false" ht="29.85" hidden="false" customHeight="false" outlineLevel="0" collapsed="false">
      <c r="A2080" s="7" t="n">
        <v>205312952</v>
      </c>
      <c r="B2080" s="9" t="s">
        <v>2730</v>
      </c>
      <c r="C2080" s="10" t="n">
        <v>7707</v>
      </c>
    </row>
    <row r="2081" customFormat="false" ht="29.85" hidden="false" customHeight="false" outlineLevel="0" collapsed="false">
      <c r="A2081" s="7" t="n">
        <v>205312952</v>
      </c>
      <c r="B2081" s="9" t="s">
        <v>2731</v>
      </c>
      <c r="C2081" s="10" t="n">
        <v>7707</v>
      </c>
    </row>
    <row r="2082" customFormat="false" ht="29.85" hidden="false" customHeight="false" outlineLevel="0" collapsed="false">
      <c r="A2082" s="78" t="n">
        <v>205312953</v>
      </c>
      <c r="B2082" s="13" t="s">
        <v>5962</v>
      </c>
      <c r="C2082" s="14" t="n">
        <v>15414</v>
      </c>
    </row>
    <row r="2083" customFormat="false" ht="29.85" hidden="false" customHeight="false" outlineLevel="0" collapsed="false">
      <c r="A2083" s="78" t="n">
        <v>205312958</v>
      </c>
      <c r="B2083" s="13" t="s">
        <v>60</v>
      </c>
      <c r="C2083" s="14" t="n">
        <v>7707</v>
      </c>
    </row>
    <row r="2084" s="69" customFormat="true" ht="29.85" hidden="false" customHeight="false" outlineLevel="0" collapsed="false">
      <c r="A2084" s="101" t="n">
        <v>205312982</v>
      </c>
      <c r="B2084" s="13" t="s">
        <v>4563</v>
      </c>
      <c r="C2084" s="14" t="n">
        <v>7707</v>
      </c>
      <c r="AMB2084" s="0"/>
      <c r="AMC2084" s="0"/>
      <c r="AMD2084" s="0"/>
      <c r="AME2084" s="0"/>
      <c r="AMF2084" s="0"/>
      <c r="AMG2084" s="0"/>
      <c r="AMH2084" s="0"/>
      <c r="AMI2084" s="0"/>
      <c r="AMJ2084" s="0"/>
    </row>
    <row r="2085" customFormat="false" ht="29.85" hidden="false" customHeight="false" outlineLevel="0" collapsed="false">
      <c r="A2085" s="78" t="n">
        <v>205312984</v>
      </c>
      <c r="B2085" s="13" t="s">
        <v>4199</v>
      </c>
      <c r="C2085" s="14" t="n">
        <v>7707</v>
      </c>
    </row>
    <row r="2086" customFormat="false" ht="29.85" hidden="false" customHeight="false" outlineLevel="0" collapsed="false">
      <c r="A2086" s="101" t="n">
        <v>205312994</v>
      </c>
      <c r="B2086" s="13" t="s">
        <v>2752</v>
      </c>
      <c r="C2086" s="14" t="n">
        <v>7707</v>
      </c>
    </row>
    <row r="2087" customFormat="false" ht="29.85" hidden="false" customHeight="false" outlineLevel="0" collapsed="false">
      <c r="A2087" s="78" t="n">
        <v>205313003</v>
      </c>
      <c r="B2087" s="13" t="s">
        <v>2357</v>
      </c>
      <c r="C2087" s="14" t="n">
        <v>7707</v>
      </c>
    </row>
    <row r="2088" customFormat="false" ht="29.85" hidden="false" customHeight="false" outlineLevel="0" collapsed="false">
      <c r="A2088" s="101" t="n">
        <v>205313005</v>
      </c>
      <c r="B2088" s="13" t="s">
        <v>5974</v>
      </c>
      <c r="C2088" s="14" t="n">
        <v>7707</v>
      </c>
    </row>
    <row r="2089" customFormat="false" ht="15.65" hidden="false" customHeight="false" outlineLevel="0" collapsed="false">
      <c r="A2089" s="78" t="n">
        <v>205313009</v>
      </c>
      <c r="B2089" s="13" t="s">
        <v>5798</v>
      </c>
      <c r="C2089" s="14" t="n">
        <v>7707</v>
      </c>
    </row>
    <row r="2090" customFormat="false" ht="29.85" hidden="false" customHeight="false" outlineLevel="0" collapsed="false">
      <c r="A2090" s="78" t="n">
        <v>205313011</v>
      </c>
      <c r="B2090" s="13" t="s">
        <v>746</v>
      </c>
      <c r="C2090" s="14" t="n">
        <v>11560.5</v>
      </c>
    </row>
    <row r="2091" customFormat="false" ht="29.85" hidden="false" customHeight="false" outlineLevel="0" collapsed="false">
      <c r="A2091" s="78" t="n">
        <v>205313016</v>
      </c>
      <c r="B2091" s="13" t="s">
        <v>4434</v>
      </c>
      <c r="C2091" s="14" t="n">
        <v>15414</v>
      </c>
    </row>
    <row r="2092" customFormat="false" ht="15.65" hidden="false" customHeight="false" outlineLevel="0" collapsed="false">
      <c r="A2092" s="78" t="n">
        <v>205313017</v>
      </c>
      <c r="B2092" s="13" t="s">
        <v>1361</v>
      </c>
      <c r="C2092" s="14" t="n">
        <v>23121</v>
      </c>
    </row>
    <row r="2093" s="12" customFormat="true" ht="29.85" hidden="false" customHeight="false" outlineLevel="0" collapsed="false">
      <c r="A2093" s="78" t="n">
        <v>205313018</v>
      </c>
      <c r="B2093" s="13" t="s">
        <v>6061</v>
      </c>
      <c r="C2093" s="14" t="n">
        <v>26974.5</v>
      </c>
      <c r="AMB2093" s="0"/>
      <c r="AMC2093" s="0"/>
      <c r="AMD2093" s="0"/>
      <c r="AME2093" s="0"/>
      <c r="AMF2093" s="0"/>
      <c r="AMG2093" s="0"/>
      <c r="AMH2093" s="0"/>
      <c r="AMI2093" s="0"/>
      <c r="AMJ2093" s="0"/>
    </row>
    <row r="2094" s="12" customFormat="true" ht="29.85" hidden="false" customHeight="false" outlineLevel="0" collapsed="false">
      <c r="A2094" s="78" t="n">
        <v>205313019</v>
      </c>
      <c r="B2094" s="13" t="s">
        <v>1682</v>
      </c>
      <c r="C2094" s="14" t="n">
        <v>15414</v>
      </c>
      <c r="AMB2094" s="0"/>
      <c r="AMC2094" s="0"/>
      <c r="AMD2094" s="0"/>
      <c r="AME2094" s="0"/>
      <c r="AMF2094" s="0"/>
      <c r="AMG2094" s="0"/>
      <c r="AMH2094" s="0"/>
      <c r="AMI2094" s="0"/>
      <c r="AMJ2094" s="0"/>
    </row>
    <row r="2095" customFormat="false" ht="15.65" hidden="false" customHeight="false" outlineLevel="0" collapsed="false">
      <c r="A2095" s="78" t="n">
        <v>205313020</v>
      </c>
      <c r="B2095" s="13" t="s">
        <v>1340</v>
      </c>
      <c r="C2095" s="14" t="n">
        <v>15414</v>
      </c>
    </row>
    <row r="2096" customFormat="false" ht="29.85" hidden="false" customHeight="false" outlineLevel="0" collapsed="false">
      <c r="A2096" s="101" t="n">
        <v>205313021</v>
      </c>
      <c r="B2096" s="13" t="s">
        <v>2112</v>
      </c>
      <c r="C2096" s="14" t="n">
        <v>11560.5</v>
      </c>
    </row>
    <row r="2097" customFormat="false" ht="15.65" hidden="false" customHeight="false" outlineLevel="0" collapsed="false">
      <c r="A2097" s="78" t="n">
        <v>205313024</v>
      </c>
      <c r="B2097" s="13" t="s">
        <v>5167</v>
      </c>
      <c r="C2097" s="14" t="n">
        <v>18774</v>
      </c>
    </row>
    <row r="2098" customFormat="false" ht="15.65" hidden="false" customHeight="false" outlineLevel="0" collapsed="false">
      <c r="A2098" s="7" t="n">
        <v>205313072</v>
      </c>
      <c r="B2098" s="9" t="s">
        <v>1267</v>
      </c>
      <c r="C2098" s="10" t="n">
        <v>11560.5</v>
      </c>
    </row>
    <row r="2099" customFormat="false" ht="29.85" hidden="false" customHeight="false" outlineLevel="0" collapsed="false">
      <c r="A2099" s="7" t="n">
        <v>205313072</v>
      </c>
      <c r="B2099" s="9" t="s">
        <v>1268</v>
      </c>
      <c r="C2099" s="10" t="n">
        <v>11560.5</v>
      </c>
    </row>
    <row r="2100" customFormat="false" ht="29.85" hidden="false" customHeight="false" outlineLevel="0" collapsed="false">
      <c r="A2100" s="78" t="n">
        <v>205313074</v>
      </c>
      <c r="B2100" s="13" t="s">
        <v>979</v>
      </c>
      <c r="C2100" s="14" t="n">
        <v>26974.5</v>
      </c>
    </row>
    <row r="2101" customFormat="false" ht="29.85" hidden="false" customHeight="false" outlineLevel="0" collapsed="false">
      <c r="A2101" s="78" t="n">
        <v>205313081</v>
      </c>
      <c r="B2101" s="13" t="s">
        <v>5959</v>
      </c>
      <c r="C2101" s="14" t="n">
        <v>11560.5</v>
      </c>
    </row>
    <row r="2102" customFormat="false" ht="29.85" hidden="false" customHeight="false" outlineLevel="0" collapsed="false">
      <c r="A2102" s="78" t="n">
        <v>205313088</v>
      </c>
      <c r="B2102" s="13" t="s">
        <v>5064</v>
      </c>
      <c r="C2102" s="14" t="n">
        <v>23121</v>
      </c>
    </row>
    <row r="2103" customFormat="false" ht="29.85" hidden="false" customHeight="false" outlineLevel="0" collapsed="false">
      <c r="A2103" s="78" t="n">
        <v>205313101</v>
      </c>
      <c r="B2103" s="13" t="s">
        <v>6015</v>
      </c>
      <c r="C2103" s="14" t="n">
        <v>23121</v>
      </c>
    </row>
    <row r="2104" customFormat="false" ht="29.85" hidden="false" customHeight="false" outlineLevel="0" collapsed="false">
      <c r="A2104" s="78" t="n">
        <v>205313116</v>
      </c>
      <c r="B2104" s="13" t="s">
        <v>6601</v>
      </c>
      <c r="C2104" s="14" t="n">
        <v>7707</v>
      </c>
    </row>
    <row r="2105" customFormat="false" ht="15.65" hidden="false" customHeight="false" outlineLevel="0" collapsed="false">
      <c r="A2105" s="78" t="n">
        <v>205313131</v>
      </c>
      <c r="B2105" s="13" t="s">
        <v>4395</v>
      </c>
      <c r="C2105" s="14" t="n">
        <v>7707</v>
      </c>
    </row>
    <row r="2106" customFormat="false" ht="15.65" hidden="false" customHeight="false" outlineLevel="0" collapsed="false">
      <c r="A2106" s="78" t="n">
        <v>205313133</v>
      </c>
      <c r="B2106" s="13" t="s">
        <v>3026</v>
      </c>
      <c r="C2106" s="14" t="n">
        <v>11560.5</v>
      </c>
    </row>
    <row r="2107" customFormat="false" ht="29.85" hidden="false" customHeight="false" outlineLevel="0" collapsed="false">
      <c r="A2107" s="101" t="n">
        <v>205313155</v>
      </c>
      <c r="B2107" s="13" t="s">
        <v>1443</v>
      </c>
      <c r="C2107" s="14" t="n">
        <v>7707</v>
      </c>
    </row>
    <row r="2108" customFormat="false" ht="15.65" hidden="false" customHeight="false" outlineLevel="0" collapsed="false">
      <c r="A2108" s="78" t="n">
        <v>205313165</v>
      </c>
      <c r="B2108" s="13" t="s">
        <v>4917</v>
      </c>
      <c r="C2108" s="14" t="n">
        <v>7707</v>
      </c>
    </row>
    <row r="2109" customFormat="false" ht="29.85" hidden="false" customHeight="false" outlineLevel="0" collapsed="false">
      <c r="A2109" s="78" t="n">
        <v>205313172</v>
      </c>
      <c r="B2109" s="13" t="s">
        <v>3069</v>
      </c>
      <c r="C2109" s="14" t="n">
        <v>15414</v>
      </c>
    </row>
    <row r="2110" customFormat="false" ht="29.85" hidden="false" customHeight="false" outlineLevel="0" collapsed="false">
      <c r="A2110" s="78" t="n">
        <v>205313174</v>
      </c>
      <c r="B2110" s="13" t="s">
        <v>1631</v>
      </c>
      <c r="C2110" s="14" t="n">
        <v>19267.5</v>
      </c>
    </row>
    <row r="2111" customFormat="false" ht="29.85" hidden="false" customHeight="false" outlineLevel="0" collapsed="false">
      <c r="A2111" s="78" t="n">
        <v>205313176</v>
      </c>
      <c r="B2111" s="13" t="s">
        <v>5595</v>
      </c>
      <c r="C2111" s="14" t="n">
        <v>9387</v>
      </c>
    </row>
    <row r="2112" customFormat="false" ht="29.85" hidden="false" customHeight="false" outlineLevel="0" collapsed="false">
      <c r="A2112" s="78" t="n">
        <v>205313180</v>
      </c>
      <c r="B2112" s="13" t="s">
        <v>638</v>
      </c>
      <c r="C2112" s="14" t="n">
        <v>9387</v>
      </c>
    </row>
    <row r="2113" customFormat="false" ht="29.85" hidden="false" customHeight="false" outlineLevel="0" collapsed="false">
      <c r="A2113" s="78" t="n">
        <v>205313188</v>
      </c>
      <c r="B2113" s="13" t="s">
        <v>5300</v>
      </c>
      <c r="C2113" s="14" t="n">
        <v>9387</v>
      </c>
    </row>
    <row r="2114" customFormat="false" ht="29.85" hidden="false" customHeight="false" outlineLevel="0" collapsed="false">
      <c r="A2114" s="101" t="n">
        <v>205313191</v>
      </c>
      <c r="B2114" s="13" t="s">
        <v>6463</v>
      </c>
      <c r="C2114" s="14" t="n">
        <v>7707</v>
      </c>
    </row>
    <row r="2115" customFormat="false" ht="29.85" hidden="false" customHeight="false" outlineLevel="0" collapsed="false">
      <c r="A2115" s="78" t="n">
        <v>205313192</v>
      </c>
      <c r="B2115" s="13" t="s">
        <v>6610</v>
      </c>
      <c r="C2115" s="14" t="n">
        <v>11560.5</v>
      </c>
    </row>
    <row r="2116" customFormat="false" ht="29.85" hidden="false" customHeight="false" outlineLevel="0" collapsed="false">
      <c r="A2116" s="78" t="n">
        <v>205313205</v>
      </c>
      <c r="B2116" s="13" t="s">
        <v>196</v>
      </c>
      <c r="C2116" s="14" t="n">
        <v>19267.5</v>
      </c>
    </row>
    <row r="2117" customFormat="false" ht="29.85" hidden="false" customHeight="false" outlineLevel="0" collapsed="false">
      <c r="A2117" s="101" t="n">
        <v>205313206</v>
      </c>
      <c r="B2117" s="13" t="s">
        <v>6564</v>
      </c>
      <c r="C2117" s="14" t="n">
        <v>14080.5</v>
      </c>
    </row>
    <row r="2118" customFormat="false" ht="29.85" hidden="false" customHeight="false" outlineLevel="0" collapsed="false">
      <c r="A2118" s="78" t="n">
        <v>205313208</v>
      </c>
      <c r="B2118" s="13" t="s">
        <v>174</v>
      </c>
      <c r="C2118" s="14" t="n">
        <v>26974.5</v>
      </c>
    </row>
    <row r="2119" customFormat="false" ht="29.85" hidden="false" customHeight="false" outlineLevel="0" collapsed="false">
      <c r="A2119" s="7" t="n">
        <v>205313213</v>
      </c>
      <c r="B2119" s="9" t="s">
        <v>134</v>
      </c>
      <c r="C2119" s="10" t="n">
        <v>11560.5</v>
      </c>
    </row>
    <row r="2120" customFormat="false" ht="29.85" hidden="false" customHeight="false" outlineLevel="0" collapsed="false">
      <c r="A2120" s="7" t="n">
        <v>205313213</v>
      </c>
      <c r="B2120" s="9" t="s">
        <v>135</v>
      </c>
      <c r="C2120" s="10" t="n">
        <v>11560.5</v>
      </c>
    </row>
    <row r="2121" customFormat="false" ht="29.85" hidden="false" customHeight="false" outlineLevel="0" collapsed="false">
      <c r="A2121" s="7" t="n">
        <v>205313213</v>
      </c>
      <c r="B2121" s="20" t="s">
        <v>136</v>
      </c>
      <c r="C2121" s="21" t="n">
        <v>11560.5</v>
      </c>
    </row>
    <row r="2122" customFormat="false" ht="29.85" hidden="false" customHeight="false" outlineLevel="0" collapsed="false">
      <c r="A2122" s="78" t="n">
        <v>205313222</v>
      </c>
      <c r="B2122" s="13" t="s">
        <v>363</v>
      </c>
      <c r="C2122" s="14" t="n">
        <v>9387</v>
      </c>
    </row>
    <row r="2123" customFormat="false" ht="15.65" hidden="false" customHeight="false" outlineLevel="0" collapsed="false">
      <c r="A2123" s="78" t="n">
        <v>205313223</v>
      </c>
      <c r="B2123" s="13" t="s">
        <v>5816</v>
      </c>
      <c r="C2123" s="14" t="n">
        <v>7707</v>
      </c>
    </row>
    <row r="2124" customFormat="false" ht="29.85" hidden="false" customHeight="false" outlineLevel="0" collapsed="false">
      <c r="A2124" s="78" t="n">
        <v>205313249</v>
      </c>
      <c r="B2124" s="13" t="s">
        <v>2191</v>
      </c>
      <c r="C2124" s="14" t="n">
        <v>11560.5</v>
      </c>
    </row>
    <row r="2125" customFormat="false" ht="29.85" hidden="false" customHeight="false" outlineLevel="0" collapsed="false">
      <c r="A2125" s="101" t="n">
        <v>205313255</v>
      </c>
      <c r="B2125" s="13" t="s">
        <v>6790</v>
      </c>
      <c r="C2125" s="14" t="n">
        <v>11560.5</v>
      </c>
    </row>
    <row r="2126" customFormat="false" ht="29.85" hidden="false" customHeight="false" outlineLevel="0" collapsed="false">
      <c r="A2126" s="78" t="n">
        <v>205313272</v>
      </c>
      <c r="B2126" s="13" t="s">
        <v>4642</v>
      </c>
      <c r="C2126" s="14" t="n">
        <v>7707</v>
      </c>
    </row>
    <row r="2127" customFormat="false" ht="29.85" hidden="false" customHeight="false" outlineLevel="0" collapsed="false">
      <c r="A2127" s="78" t="n">
        <v>205313273</v>
      </c>
      <c r="B2127" s="13" t="s">
        <v>1545</v>
      </c>
      <c r="C2127" s="14" t="n">
        <v>11560.5</v>
      </c>
    </row>
    <row r="2128" customFormat="false" ht="29.85" hidden="false" customHeight="false" outlineLevel="0" collapsed="false">
      <c r="A2128" s="78" t="n">
        <v>205313275</v>
      </c>
      <c r="B2128" s="13" t="s">
        <v>4787</v>
      </c>
      <c r="C2128" s="14" t="n">
        <v>11560.5</v>
      </c>
    </row>
    <row r="2129" customFormat="false" ht="29.85" hidden="false" customHeight="false" outlineLevel="0" collapsed="false">
      <c r="A2129" s="78" t="n">
        <v>205313287</v>
      </c>
      <c r="B2129" s="13" t="s">
        <v>5741</v>
      </c>
      <c r="C2129" s="14" t="n">
        <v>15414</v>
      </c>
    </row>
    <row r="2130" customFormat="false" ht="29.85" hidden="false" customHeight="false" outlineLevel="0" collapsed="false">
      <c r="A2130" s="7" t="n">
        <v>205313290</v>
      </c>
      <c r="B2130" s="9" t="s">
        <v>4838</v>
      </c>
      <c r="C2130" s="10" t="n">
        <v>19267.5</v>
      </c>
    </row>
    <row r="2131" customFormat="false" ht="29.85" hidden="false" customHeight="false" outlineLevel="0" collapsed="false">
      <c r="A2131" s="7" t="n">
        <v>205313290</v>
      </c>
      <c r="B2131" s="20" t="s">
        <v>4839</v>
      </c>
      <c r="C2131" s="21" t="n">
        <v>15414</v>
      </c>
    </row>
    <row r="2132" customFormat="false" ht="29.85" hidden="false" customHeight="false" outlineLevel="0" collapsed="false">
      <c r="A2132" s="7" t="n">
        <v>205313290</v>
      </c>
      <c r="B2132" s="20" t="s">
        <v>4840</v>
      </c>
      <c r="C2132" s="21" t="n">
        <v>19267.5</v>
      </c>
    </row>
    <row r="2133" customFormat="false" ht="29.85" hidden="false" customHeight="false" outlineLevel="0" collapsed="false">
      <c r="A2133" s="78" t="n">
        <v>205313292</v>
      </c>
      <c r="B2133" s="13" t="s">
        <v>6303</v>
      </c>
      <c r="C2133" s="14" t="n">
        <v>15414</v>
      </c>
    </row>
    <row r="2134" customFormat="false" ht="29.85" hidden="false" customHeight="false" outlineLevel="0" collapsed="false">
      <c r="A2134" s="7" t="n">
        <v>205313305</v>
      </c>
      <c r="B2134" s="9" t="s">
        <v>4553</v>
      </c>
      <c r="C2134" s="10" t="n">
        <v>26974.5</v>
      </c>
    </row>
    <row r="2135" customFormat="false" ht="29.85" hidden="false" customHeight="false" outlineLevel="0" collapsed="false">
      <c r="A2135" s="7" t="n">
        <v>205313305</v>
      </c>
      <c r="B2135" s="9" t="s">
        <v>4554</v>
      </c>
      <c r="C2135" s="10" t="n">
        <v>19267.5</v>
      </c>
    </row>
    <row r="2136" customFormat="false" ht="29.85" hidden="false" customHeight="false" outlineLevel="0" collapsed="false">
      <c r="A2136" s="78" t="n">
        <v>205313313</v>
      </c>
      <c r="B2136" s="13" t="s">
        <v>2991</v>
      </c>
      <c r="C2136" s="14" t="n">
        <v>7707</v>
      </c>
    </row>
    <row r="2137" s="12" customFormat="true" ht="29.85" hidden="false" customHeight="false" outlineLevel="0" collapsed="false">
      <c r="A2137" s="78" t="n">
        <v>205313314</v>
      </c>
      <c r="B2137" s="13" t="s">
        <v>1889</v>
      </c>
      <c r="C2137" s="14" t="n">
        <v>26974.5</v>
      </c>
      <c r="AMB2137" s="0"/>
      <c r="AMC2137" s="0"/>
      <c r="AMD2137" s="0"/>
      <c r="AME2137" s="0"/>
      <c r="AMF2137" s="0"/>
      <c r="AMG2137" s="0"/>
      <c r="AMH2137" s="0"/>
      <c r="AMI2137" s="0"/>
      <c r="AMJ2137" s="0"/>
    </row>
    <row r="2138" s="12" customFormat="true" ht="29.85" hidden="false" customHeight="false" outlineLevel="0" collapsed="false">
      <c r="A2138" s="78" t="n">
        <v>205313322</v>
      </c>
      <c r="B2138" s="13" t="s">
        <v>5425</v>
      </c>
      <c r="C2138" s="14" t="n">
        <v>9387</v>
      </c>
      <c r="AMB2138" s="0"/>
      <c r="AMC2138" s="0"/>
      <c r="AMD2138" s="0"/>
      <c r="AME2138" s="0"/>
      <c r="AMF2138" s="0"/>
      <c r="AMG2138" s="0"/>
      <c r="AMH2138" s="0"/>
      <c r="AMI2138" s="0"/>
      <c r="AMJ2138" s="0"/>
    </row>
    <row r="2139" customFormat="false" ht="29.85" hidden="false" customHeight="false" outlineLevel="0" collapsed="false">
      <c r="A2139" s="78" t="n">
        <v>205313323</v>
      </c>
      <c r="B2139" s="13" t="s">
        <v>2711</v>
      </c>
      <c r="C2139" s="14" t="n">
        <v>15414</v>
      </c>
    </row>
    <row r="2140" customFormat="false" ht="29.85" hidden="false" customHeight="false" outlineLevel="0" collapsed="false">
      <c r="A2140" s="78" t="n">
        <v>205313325</v>
      </c>
      <c r="B2140" s="13" t="s">
        <v>2424</v>
      </c>
      <c r="C2140" s="14" t="n">
        <v>7707</v>
      </c>
    </row>
    <row r="2141" customFormat="false" ht="29.85" hidden="false" customHeight="false" outlineLevel="0" collapsed="false">
      <c r="A2141" s="78" t="n">
        <v>205313335</v>
      </c>
      <c r="B2141" s="13" t="s">
        <v>1753</v>
      </c>
      <c r="C2141" s="14" t="n">
        <v>7707</v>
      </c>
    </row>
    <row r="2142" customFormat="false" ht="29.85" hidden="false" customHeight="false" outlineLevel="0" collapsed="false">
      <c r="A2142" s="78" t="n">
        <v>205313337</v>
      </c>
      <c r="B2142" s="13" t="s">
        <v>2133</v>
      </c>
      <c r="C2142" s="14" t="n">
        <v>7707</v>
      </c>
    </row>
    <row r="2143" customFormat="false" ht="29.85" hidden="false" customHeight="false" outlineLevel="0" collapsed="false">
      <c r="A2143" s="7" t="n">
        <v>205313352</v>
      </c>
      <c r="B2143" s="9" t="s">
        <v>757</v>
      </c>
      <c r="C2143" s="10" t="n">
        <v>11560.5</v>
      </c>
    </row>
    <row r="2144" customFormat="false" ht="29.85" hidden="false" customHeight="false" outlineLevel="0" collapsed="false">
      <c r="A2144" s="7" t="n">
        <v>205313352</v>
      </c>
      <c r="B2144" s="9" t="s">
        <v>758</v>
      </c>
      <c r="C2144" s="10" t="n">
        <v>11560.5</v>
      </c>
    </row>
    <row r="2145" customFormat="false" ht="29.85" hidden="false" customHeight="false" outlineLevel="0" collapsed="false">
      <c r="A2145" s="78" t="n">
        <v>205313363</v>
      </c>
      <c r="B2145" s="13" t="s">
        <v>5067</v>
      </c>
      <c r="C2145" s="14" t="n">
        <v>7707</v>
      </c>
    </row>
    <row r="2146" customFormat="false" ht="29.85" hidden="false" customHeight="false" outlineLevel="0" collapsed="false">
      <c r="A2146" s="101" t="n">
        <v>205313367</v>
      </c>
      <c r="B2146" s="13" t="s">
        <v>6394</v>
      </c>
      <c r="C2146" s="14" t="n">
        <v>7707</v>
      </c>
    </row>
    <row r="2147" customFormat="false" ht="29.85" hidden="false" customHeight="false" outlineLevel="0" collapsed="false">
      <c r="A2147" s="7" t="n">
        <v>205313369</v>
      </c>
      <c r="B2147" s="9" t="s">
        <v>378</v>
      </c>
      <c r="C2147" s="10" t="n">
        <v>11560.5</v>
      </c>
    </row>
    <row r="2148" s="34" customFormat="true" ht="29.85" hidden="false" customHeight="false" outlineLevel="0" collapsed="false">
      <c r="A2148" s="7" t="n">
        <v>205313369</v>
      </c>
      <c r="B2148" s="9" t="s">
        <v>379</v>
      </c>
      <c r="C2148" s="10" t="n">
        <v>11560.5</v>
      </c>
      <c r="D2148" s="0"/>
      <c r="E2148" s="0"/>
      <c r="F2148" s="0"/>
      <c r="G2148" s="0"/>
      <c r="H2148" s="0"/>
      <c r="I2148" s="0"/>
      <c r="J2148" s="0"/>
      <c r="K2148" s="0"/>
      <c r="L2148" s="0"/>
      <c r="M2148" s="0"/>
      <c r="ALZ2148" s="0"/>
      <c r="AMA2148" s="0"/>
      <c r="AMB2148" s="0"/>
      <c r="AMC2148" s="0"/>
      <c r="AMD2148" s="0"/>
      <c r="AME2148" s="0"/>
      <c r="AMF2148" s="0"/>
      <c r="AMG2148" s="0"/>
      <c r="AMH2148" s="0"/>
      <c r="AMI2148" s="0"/>
      <c r="AMJ2148" s="0"/>
    </row>
    <row r="2149" s="12" customFormat="true" ht="29.85" hidden="false" customHeight="false" outlineLevel="0" collapsed="false">
      <c r="A2149" s="78" t="n">
        <v>205313375</v>
      </c>
      <c r="B2149" s="13" t="s">
        <v>5658</v>
      </c>
      <c r="C2149" s="14" t="n">
        <v>7707</v>
      </c>
      <c r="AMB2149" s="0"/>
      <c r="AMC2149" s="0"/>
      <c r="AMD2149" s="0"/>
      <c r="AME2149" s="0"/>
      <c r="AMF2149" s="0"/>
      <c r="AMG2149" s="0"/>
      <c r="AMH2149" s="0"/>
      <c r="AMI2149" s="0"/>
      <c r="AMJ2149" s="0"/>
    </row>
    <row r="2150" s="12" customFormat="true" ht="29.85" hidden="false" customHeight="false" outlineLevel="0" collapsed="false">
      <c r="A2150" s="78" t="n">
        <v>205313400</v>
      </c>
      <c r="B2150" s="13" t="s">
        <v>3929</v>
      </c>
      <c r="C2150" s="14" t="n">
        <v>23121</v>
      </c>
      <c r="AMB2150" s="0"/>
      <c r="AMC2150" s="0"/>
      <c r="AMD2150" s="0"/>
      <c r="AME2150" s="0"/>
      <c r="AMF2150" s="0"/>
      <c r="AMG2150" s="0"/>
      <c r="AMH2150" s="0"/>
      <c r="AMI2150" s="0"/>
      <c r="AMJ2150" s="0"/>
    </row>
    <row r="2151" customFormat="false" ht="29.85" hidden="false" customHeight="false" outlineLevel="0" collapsed="false">
      <c r="A2151" s="78" t="n">
        <v>205313407</v>
      </c>
      <c r="B2151" s="13" t="s">
        <v>2816</v>
      </c>
      <c r="C2151" s="14" t="n">
        <v>7707</v>
      </c>
    </row>
    <row r="2152" customFormat="false" ht="15.65" hidden="false" customHeight="false" outlineLevel="0" collapsed="false">
      <c r="A2152" s="78" t="n">
        <v>205313416</v>
      </c>
      <c r="B2152" s="13" t="s">
        <v>6163</v>
      </c>
      <c r="C2152" s="14" t="n">
        <v>19267.5</v>
      </c>
    </row>
    <row r="2153" customFormat="false" ht="29.85" hidden="false" customHeight="false" outlineLevel="0" collapsed="false">
      <c r="A2153" s="78" t="n">
        <v>205313418</v>
      </c>
      <c r="B2153" s="13" t="s">
        <v>3137</v>
      </c>
      <c r="C2153" s="14" t="n">
        <v>23121</v>
      </c>
    </row>
    <row r="2154" customFormat="false" ht="15.65" hidden="false" customHeight="false" outlineLevel="0" collapsed="false">
      <c r="A2154" s="78" t="n">
        <v>205313421</v>
      </c>
      <c r="B2154" s="13" t="s">
        <v>6160</v>
      </c>
      <c r="C2154" s="14" t="n">
        <v>19267.5</v>
      </c>
    </row>
    <row r="2155" customFormat="false" ht="29.85" hidden="false" customHeight="false" outlineLevel="0" collapsed="false">
      <c r="A2155" s="78" t="n">
        <v>205313423</v>
      </c>
      <c r="B2155" s="13" t="s">
        <v>6333</v>
      </c>
      <c r="C2155" s="14" t="n">
        <v>7707</v>
      </c>
    </row>
    <row r="2156" customFormat="false" ht="29.85" hidden="false" customHeight="false" outlineLevel="0" collapsed="false">
      <c r="A2156" s="78" t="n">
        <v>205313428</v>
      </c>
      <c r="B2156" s="13" t="s">
        <v>6487</v>
      </c>
      <c r="C2156" s="14" t="n">
        <v>7707</v>
      </c>
    </row>
    <row r="2157" s="12" customFormat="true" ht="29.85" hidden="false" customHeight="false" outlineLevel="0" collapsed="false">
      <c r="A2157" s="101" t="n">
        <v>205313455</v>
      </c>
      <c r="B2157" s="13" t="s">
        <v>6787</v>
      </c>
      <c r="C2157" s="14" t="n">
        <v>11560.5</v>
      </c>
      <c r="AMB2157" s="0"/>
      <c r="AMC2157" s="0"/>
      <c r="AMD2157" s="0"/>
      <c r="AME2157" s="0"/>
      <c r="AMF2157" s="0"/>
      <c r="AMG2157" s="0"/>
      <c r="AMH2157" s="0"/>
      <c r="AMI2157" s="0"/>
      <c r="AMJ2157" s="0"/>
    </row>
    <row r="2158" customFormat="false" ht="29.85" hidden="false" customHeight="false" outlineLevel="0" collapsed="false">
      <c r="A2158" s="78" t="n">
        <v>205313463</v>
      </c>
      <c r="B2158" s="13" t="s">
        <v>874</v>
      </c>
      <c r="C2158" s="14" t="n">
        <v>15414</v>
      </c>
    </row>
    <row r="2159" customFormat="false" ht="29.85" hidden="false" customHeight="false" outlineLevel="0" collapsed="false">
      <c r="A2159" s="78" t="n">
        <v>205313464</v>
      </c>
      <c r="B2159" s="13" t="s">
        <v>6145</v>
      </c>
      <c r="C2159" s="14" t="n">
        <v>7707</v>
      </c>
    </row>
    <row r="2160" customFormat="false" ht="29.85" hidden="false" customHeight="false" outlineLevel="0" collapsed="false">
      <c r="A2160" s="78" t="n">
        <v>205313467</v>
      </c>
      <c r="B2160" s="13" t="s">
        <v>1834</v>
      </c>
      <c r="C2160" s="14" t="n">
        <v>15414</v>
      </c>
    </row>
    <row r="2161" customFormat="false" ht="29.85" hidden="false" customHeight="false" outlineLevel="0" collapsed="false">
      <c r="A2161" s="78" t="n">
        <v>205313473</v>
      </c>
      <c r="B2161" s="13" t="s">
        <v>1729</v>
      </c>
      <c r="C2161" s="14" t="n">
        <v>15414</v>
      </c>
    </row>
    <row r="2162" customFormat="false" ht="29.85" hidden="false" customHeight="false" outlineLevel="0" collapsed="false">
      <c r="A2162" s="78" t="n">
        <v>205313476</v>
      </c>
      <c r="B2162" s="13" t="s">
        <v>211</v>
      </c>
      <c r="C2162" s="14" t="n">
        <v>19267.5</v>
      </c>
    </row>
    <row r="2163" customFormat="false" ht="15.65" hidden="false" customHeight="false" outlineLevel="0" collapsed="false">
      <c r="A2163" s="78" t="n">
        <v>205313482</v>
      </c>
      <c r="B2163" s="13" t="s">
        <v>5692</v>
      </c>
      <c r="C2163" s="14" t="n">
        <v>15414</v>
      </c>
    </row>
    <row r="2164" s="12" customFormat="true" ht="29.85" hidden="false" customHeight="false" outlineLevel="0" collapsed="false">
      <c r="A2164" s="7" t="n">
        <v>205313495</v>
      </c>
      <c r="B2164" s="9" t="s">
        <v>3642</v>
      </c>
      <c r="C2164" s="10" t="n">
        <v>7707</v>
      </c>
      <c r="AMB2164" s="0"/>
      <c r="AMC2164" s="0"/>
      <c r="AMD2164" s="0"/>
      <c r="AME2164" s="0"/>
      <c r="AMF2164" s="0"/>
      <c r="AMG2164" s="0"/>
      <c r="AMH2164" s="0"/>
      <c r="AMI2164" s="0"/>
      <c r="AMJ2164" s="0"/>
    </row>
    <row r="2165" s="12" customFormat="true" ht="29.85" hidden="false" customHeight="false" outlineLevel="0" collapsed="false">
      <c r="A2165" s="7" t="n">
        <v>205313495</v>
      </c>
      <c r="B2165" s="9" t="s">
        <v>3643</v>
      </c>
      <c r="C2165" s="10" t="n">
        <v>7707</v>
      </c>
      <c r="AMB2165" s="0"/>
      <c r="AMC2165" s="0"/>
      <c r="AMD2165" s="0"/>
      <c r="AME2165" s="0"/>
      <c r="AMF2165" s="0"/>
      <c r="AMG2165" s="0"/>
      <c r="AMH2165" s="0"/>
      <c r="AMI2165" s="0"/>
      <c r="AMJ2165" s="0"/>
    </row>
    <row r="2166" customFormat="false" ht="15.65" hidden="false" customHeight="false" outlineLevel="0" collapsed="false">
      <c r="A2166" s="101" t="n">
        <v>205313498</v>
      </c>
      <c r="B2166" s="13" t="s">
        <v>1076</v>
      </c>
      <c r="C2166" s="14" t="n">
        <v>15414</v>
      </c>
    </row>
    <row r="2167" customFormat="false" ht="29.85" hidden="false" customHeight="false" outlineLevel="0" collapsed="false">
      <c r="A2167" s="101" t="n">
        <v>205313500</v>
      </c>
      <c r="B2167" s="13" t="s">
        <v>5025</v>
      </c>
      <c r="C2167" s="14" t="n">
        <v>11560.5</v>
      </c>
    </row>
    <row r="2168" customFormat="false" ht="29.85" hidden="false" customHeight="false" outlineLevel="0" collapsed="false">
      <c r="A2168" s="78" t="n">
        <v>205313501</v>
      </c>
      <c r="B2168" s="13" t="s">
        <v>1374</v>
      </c>
      <c r="C2168" s="14" t="n">
        <v>11560.5</v>
      </c>
    </row>
    <row r="2169" customFormat="false" ht="29.85" hidden="false" customHeight="false" outlineLevel="0" collapsed="false">
      <c r="A2169" s="78" t="n">
        <v>205313510</v>
      </c>
      <c r="B2169" s="13" t="s">
        <v>641</v>
      </c>
      <c r="C2169" s="14" t="n">
        <v>11486.8</v>
      </c>
    </row>
    <row r="2170" s="12" customFormat="true" ht="29.85" hidden="false" customHeight="false" outlineLevel="0" collapsed="false">
      <c r="A2170" s="78" t="n">
        <v>205313516</v>
      </c>
      <c r="B2170" s="13" t="s">
        <v>2758</v>
      </c>
      <c r="C2170" s="14" t="n">
        <v>11560.5</v>
      </c>
      <c r="AMB2170" s="0"/>
      <c r="AMC2170" s="0"/>
      <c r="AMD2170" s="0"/>
      <c r="AME2170" s="0"/>
      <c r="AMF2170" s="0"/>
      <c r="AMG2170" s="0"/>
      <c r="AMH2170" s="0"/>
      <c r="AMI2170" s="0"/>
      <c r="AMJ2170" s="0"/>
    </row>
    <row r="2171" customFormat="false" ht="15.65" hidden="false" customHeight="false" outlineLevel="0" collapsed="false">
      <c r="A2171" s="101" t="n">
        <v>205313518</v>
      </c>
      <c r="B2171" s="13" t="s">
        <v>229</v>
      </c>
      <c r="C2171" s="14" t="n">
        <v>14080.5</v>
      </c>
    </row>
    <row r="2172" customFormat="false" ht="29.85" hidden="false" customHeight="false" outlineLevel="0" collapsed="false">
      <c r="A2172" s="78" t="n">
        <v>205313522</v>
      </c>
      <c r="B2172" s="13" t="s">
        <v>483</v>
      </c>
      <c r="C2172" s="14" t="n">
        <v>15414</v>
      </c>
    </row>
    <row r="2173" customFormat="false" ht="15.65" hidden="false" customHeight="false" outlineLevel="0" collapsed="false">
      <c r="A2173" s="78" t="n">
        <v>205313541</v>
      </c>
      <c r="B2173" s="13" t="s">
        <v>3416</v>
      </c>
      <c r="C2173" s="14" t="n">
        <v>23121</v>
      </c>
    </row>
    <row r="2174" customFormat="false" ht="15.65" hidden="false" customHeight="false" outlineLevel="0" collapsed="false">
      <c r="A2174" s="101" t="n">
        <v>205313566</v>
      </c>
      <c r="B2174" s="13" t="s">
        <v>5661</v>
      </c>
      <c r="C2174" s="14" t="n">
        <v>15414</v>
      </c>
    </row>
    <row r="2175" customFormat="false" ht="29.85" hidden="false" customHeight="false" outlineLevel="0" collapsed="false">
      <c r="A2175" s="78" t="n">
        <v>205313568</v>
      </c>
      <c r="B2175" s="13" t="s">
        <v>3746</v>
      </c>
      <c r="C2175" s="14" t="n">
        <v>14080.5</v>
      </c>
    </row>
    <row r="2176" customFormat="false" ht="15.65" hidden="false" customHeight="false" outlineLevel="0" collapsed="false">
      <c r="A2176" s="78" t="n">
        <v>205313571</v>
      </c>
      <c r="B2176" s="13" t="s">
        <v>5001</v>
      </c>
      <c r="C2176" s="14" t="n">
        <v>7707</v>
      </c>
    </row>
    <row r="2177" customFormat="false" ht="29.85" hidden="false" customHeight="false" outlineLevel="0" collapsed="false">
      <c r="A2177" s="78" t="n">
        <v>205313575</v>
      </c>
      <c r="B2177" s="13" t="s">
        <v>2677</v>
      </c>
      <c r="C2177" s="14" t="n">
        <v>11486.8</v>
      </c>
    </row>
    <row r="2178" customFormat="false" ht="15.65" hidden="false" customHeight="false" outlineLevel="0" collapsed="false">
      <c r="A2178" s="78" t="n">
        <v>205313576</v>
      </c>
      <c r="B2178" s="13" t="s">
        <v>1916</v>
      </c>
      <c r="C2178" s="14" t="n">
        <v>15414</v>
      </c>
    </row>
    <row r="2179" customFormat="false" ht="29.85" hidden="false" customHeight="false" outlineLevel="0" collapsed="false">
      <c r="A2179" s="78" t="n">
        <v>205313577</v>
      </c>
      <c r="B2179" s="13" t="s">
        <v>300</v>
      </c>
      <c r="C2179" s="14" t="n">
        <v>7707</v>
      </c>
    </row>
    <row r="2180" customFormat="false" ht="29.85" hidden="false" customHeight="false" outlineLevel="0" collapsed="false">
      <c r="A2180" s="78" t="n">
        <v>205313581</v>
      </c>
      <c r="B2180" s="13" t="s">
        <v>382</v>
      </c>
      <c r="C2180" s="14" t="n">
        <v>34681.5</v>
      </c>
    </row>
    <row r="2181" s="12" customFormat="true" ht="29.85" hidden="false" customHeight="false" outlineLevel="0" collapsed="false">
      <c r="A2181" s="78" t="n">
        <v>205313586</v>
      </c>
      <c r="B2181" s="13" t="s">
        <v>5868</v>
      </c>
      <c r="C2181" s="14" t="n">
        <v>7707</v>
      </c>
      <c r="AMB2181" s="0"/>
      <c r="AMC2181" s="0"/>
      <c r="AMD2181" s="0"/>
      <c r="AME2181" s="0"/>
      <c r="AMF2181" s="0"/>
      <c r="AMG2181" s="0"/>
      <c r="AMH2181" s="0"/>
      <c r="AMI2181" s="0"/>
      <c r="AMJ2181" s="0"/>
    </row>
    <row r="2182" customFormat="false" ht="29.85" hidden="false" customHeight="false" outlineLevel="0" collapsed="false">
      <c r="A2182" s="78" t="n">
        <v>205313604</v>
      </c>
      <c r="B2182" s="13" t="s">
        <v>1822</v>
      </c>
      <c r="C2182" s="14" t="n">
        <v>17230.2</v>
      </c>
    </row>
    <row r="2183" customFormat="false" ht="29.85" hidden="false" customHeight="false" outlineLevel="0" collapsed="false">
      <c r="A2183" s="101" t="n">
        <v>205313615</v>
      </c>
      <c r="B2183" s="13" t="s">
        <v>4451</v>
      </c>
      <c r="C2183" s="14" t="n">
        <v>7707</v>
      </c>
    </row>
    <row r="2184" s="12" customFormat="true" ht="15.65" hidden="false" customHeight="false" outlineLevel="0" collapsed="false">
      <c r="A2184" s="78" t="n">
        <v>205313618</v>
      </c>
      <c r="B2184" s="13" t="s">
        <v>5128</v>
      </c>
      <c r="C2184" s="14" t="n">
        <v>15414</v>
      </c>
      <c r="AMB2184" s="0"/>
      <c r="AMC2184" s="0"/>
      <c r="AMD2184" s="0"/>
      <c r="AME2184" s="0"/>
      <c r="AMF2184" s="0"/>
      <c r="AMG2184" s="0"/>
      <c r="AMH2184" s="0"/>
      <c r="AMI2184" s="0"/>
      <c r="AMJ2184" s="0"/>
    </row>
    <row r="2185" s="12" customFormat="true" ht="15.65" hidden="false" customHeight="false" outlineLevel="0" collapsed="false">
      <c r="A2185" s="78" t="n">
        <v>205313639</v>
      </c>
      <c r="B2185" s="13" t="s">
        <v>5592</v>
      </c>
      <c r="C2185" s="14" t="n">
        <v>15414</v>
      </c>
      <c r="AMB2185" s="0"/>
      <c r="AMC2185" s="0"/>
      <c r="AMD2185" s="0"/>
      <c r="AME2185" s="0"/>
      <c r="AMF2185" s="0"/>
      <c r="AMG2185" s="0"/>
      <c r="AMH2185" s="0"/>
      <c r="AMI2185" s="0"/>
      <c r="AMJ2185" s="0"/>
    </row>
    <row r="2186" s="12" customFormat="true" ht="29.85" hidden="false" customHeight="false" outlineLevel="0" collapsed="false">
      <c r="A2186" s="78" t="n">
        <v>205313646</v>
      </c>
      <c r="B2186" s="13" t="s">
        <v>3938</v>
      </c>
      <c r="C2186" s="14" t="n">
        <v>7707</v>
      </c>
      <c r="AMB2186" s="0"/>
      <c r="AMC2186" s="0"/>
      <c r="AMD2186" s="0"/>
      <c r="AME2186" s="0"/>
      <c r="AMF2186" s="0"/>
      <c r="AMG2186" s="0"/>
      <c r="AMH2186" s="0"/>
      <c r="AMI2186" s="0"/>
      <c r="AMJ2186" s="0"/>
    </row>
    <row r="2187" customFormat="false" ht="29.85" hidden="false" customHeight="false" outlineLevel="0" collapsed="false">
      <c r="A2187" s="101" t="n">
        <v>205313651</v>
      </c>
      <c r="B2187" s="13" t="s">
        <v>775</v>
      </c>
      <c r="C2187" s="14" t="n">
        <v>11560.5</v>
      </c>
    </row>
    <row r="2188" customFormat="false" ht="29.85" hidden="false" customHeight="false" outlineLevel="0" collapsed="false">
      <c r="A2188" s="78" t="n">
        <v>205313665</v>
      </c>
      <c r="B2188" s="13" t="s">
        <v>2513</v>
      </c>
      <c r="C2188" s="14" t="n">
        <v>7707</v>
      </c>
    </row>
    <row r="2189" customFormat="false" ht="29.85" hidden="false" customHeight="false" outlineLevel="0" collapsed="false">
      <c r="A2189" s="78" t="n">
        <v>205313672</v>
      </c>
      <c r="B2189" s="13" t="s">
        <v>2939</v>
      </c>
      <c r="C2189" s="14" t="n">
        <v>17230.2</v>
      </c>
    </row>
    <row r="2190" customFormat="false" ht="29.85" hidden="false" customHeight="false" outlineLevel="0" collapsed="false">
      <c r="A2190" s="78" t="n">
        <v>205313682</v>
      </c>
      <c r="B2190" s="13" t="s">
        <v>5583</v>
      </c>
      <c r="C2190" s="14" t="n">
        <v>17230.2</v>
      </c>
    </row>
    <row r="2191" customFormat="false" ht="29.85" hidden="false" customHeight="false" outlineLevel="0" collapsed="false">
      <c r="A2191" s="78" t="n">
        <v>205313687</v>
      </c>
      <c r="B2191" s="13" t="s">
        <v>5943</v>
      </c>
      <c r="C2191" s="14" t="n">
        <v>19267.5</v>
      </c>
    </row>
    <row r="2192" customFormat="false" ht="15.65" hidden="false" customHeight="false" outlineLevel="0" collapsed="false">
      <c r="A2192" s="78" t="n">
        <v>205313690</v>
      </c>
      <c r="B2192" s="13" t="s">
        <v>1189</v>
      </c>
      <c r="C2192" s="14" t="n">
        <v>23467.5</v>
      </c>
    </row>
    <row r="2193" customFormat="false" ht="29.85" hidden="false" customHeight="false" outlineLevel="0" collapsed="false">
      <c r="A2193" s="78" t="n">
        <v>205313692</v>
      </c>
      <c r="B2193" s="13" t="s">
        <v>847</v>
      </c>
      <c r="C2193" s="14" t="n">
        <v>7707</v>
      </c>
    </row>
    <row r="2194" customFormat="false" ht="29.85" hidden="false" customHeight="false" outlineLevel="0" collapsed="false">
      <c r="A2194" s="78" t="n">
        <v>205313732</v>
      </c>
      <c r="B2194" s="13" t="s">
        <v>5956</v>
      </c>
      <c r="C2194" s="14" t="n">
        <v>11560.5</v>
      </c>
    </row>
    <row r="2195" customFormat="false" ht="29.85" hidden="false" customHeight="false" outlineLevel="0" collapsed="false">
      <c r="A2195" s="101" t="n">
        <v>205313733</v>
      </c>
      <c r="B2195" s="13" t="s">
        <v>5428</v>
      </c>
      <c r="C2195" s="14" t="n">
        <v>3853.5</v>
      </c>
    </row>
    <row r="2196" customFormat="false" ht="15.65" hidden="false" customHeight="false" outlineLevel="0" collapsed="false">
      <c r="A2196" s="78" t="n">
        <v>205313734</v>
      </c>
      <c r="B2196" s="13" t="s">
        <v>6682</v>
      </c>
      <c r="C2196" s="14" t="n">
        <v>11560.5</v>
      </c>
    </row>
    <row r="2197" customFormat="false" ht="29.85" hidden="false" customHeight="false" outlineLevel="0" collapsed="false">
      <c r="A2197" s="78" t="n">
        <v>205313737</v>
      </c>
      <c r="B2197" s="13" t="s">
        <v>3519</v>
      </c>
      <c r="C2197" s="14" t="n">
        <v>7707</v>
      </c>
    </row>
    <row r="2198" customFormat="false" ht="15.65" hidden="false" customHeight="false" outlineLevel="0" collapsed="false">
      <c r="A2198" s="78" t="n">
        <v>205313752</v>
      </c>
      <c r="B2198" s="13" t="s">
        <v>5542</v>
      </c>
      <c r="C2198" s="14" t="n">
        <v>7707</v>
      </c>
    </row>
    <row r="2199" customFormat="false" ht="29.85" hidden="false" customHeight="false" outlineLevel="0" collapsed="false">
      <c r="A2199" s="78" t="n">
        <v>205313760</v>
      </c>
      <c r="B2199" s="13" t="s">
        <v>3972</v>
      </c>
      <c r="C2199" s="14" t="n">
        <v>11560.5</v>
      </c>
    </row>
    <row r="2200" s="12" customFormat="true" ht="15.65" hidden="false" customHeight="false" outlineLevel="0" collapsed="false">
      <c r="A2200" s="101" t="n">
        <v>205313763</v>
      </c>
      <c r="B2200" s="13" t="s">
        <v>4937</v>
      </c>
      <c r="C2200" s="14" t="n">
        <v>3853.5</v>
      </c>
      <c r="AMB2200" s="0"/>
      <c r="AMC2200" s="0"/>
      <c r="AMD2200" s="0"/>
      <c r="AME2200" s="0"/>
      <c r="AMF2200" s="0"/>
      <c r="AMG2200" s="0"/>
      <c r="AMH2200" s="0"/>
      <c r="AMI2200" s="0"/>
      <c r="AMJ2200" s="0"/>
    </row>
    <row r="2201" customFormat="false" ht="29.85" hidden="false" customHeight="false" outlineLevel="0" collapsed="false">
      <c r="A2201" s="101" t="n">
        <v>205313764</v>
      </c>
      <c r="B2201" s="13" t="s">
        <v>2625</v>
      </c>
      <c r="C2201" s="14" t="n">
        <v>11560.5</v>
      </c>
    </row>
    <row r="2202" customFormat="false" ht="29.85" hidden="false" customHeight="false" outlineLevel="0" collapsed="false">
      <c r="A2202" s="78" t="n">
        <v>205313766</v>
      </c>
      <c r="B2202" s="13" t="s">
        <v>1396</v>
      </c>
      <c r="C2202" s="14" t="n">
        <v>26974.5</v>
      </c>
    </row>
    <row r="2203" s="12" customFormat="true" ht="15.65" hidden="false" customHeight="false" outlineLevel="0" collapsed="false">
      <c r="A2203" s="101" t="n">
        <v>205313778</v>
      </c>
      <c r="B2203" s="13" t="s">
        <v>4926</v>
      </c>
      <c r="C2203" s="14" t="n">
        <v>11486.8</v>
      </c>
      <c r="AMB2203" s="0"/>
      <c r="AMC2203" s="0"/>
      <c r="AMD2203" s="0"/>
      <c r="AME2203" s="0"/>
      <c r="AMF2203" s="0"/>
      <c r="AMG2203" s="0"/>
      <c r="AMH2203" s="0"/>
      <c r="AMI2203" s="0"/>
      <c r="AMJ2203" s="0"/>
    </row>
    <row r="2204" customFormat="false" ht="29.85" hidden="false" customHeight="false" outlineLevel="0" collapsed="false">
      <c r="A2204" s="78" t="n">
        <v>205313786</v>
      </c>
      <c r="B2204" s="13" t="s">
        <v>2106</v>
      </c>
      <c r="C2204" s="14" t="n">
        <v>7707</v>
      </c>
    </row>
    <row r="2205" customFormat="false" ht="29.85" hidden="false" customHeight="false" outlineLevel="0" collapsed="false">
      <c r="A2205" s="78" t="n">
        <v>205313788</v>
      </c>
      <c r="B2205" s="13" t="s">
        <v>3496</v>
      </c>
      <c r="C2205" s="14" t="n">
        <v>15414</v>
      </c>
    </row>
    <row r="2206" customFormat="false" ht="29.85" hidden="false" customHeight="false" outlineLevel="0" collapsed="false">
      <c r="A2206" s="78" t="n">
        <v>205313803</v>
      </c>
      <c r="B2206" s="13" t="s">
        <v>5120</v>
      </c>
      <c r="C2206" s="14" t="n">
        <v>3853.5</v>
      </c>
    </row>
    <row r="2207" s="12" customFormat="true" ht="29.85" hidden="false" customHeight="false" outlineLevel="0" collapsed="false">
      <c r="A2207" s="101" t="n">
        <v>205313815</v>
      </c>
      <c r="B2207" s="13" t="s">
        <v>1106</v>
      </c>
      <c r="C2207" s="14" t="n">
        <v>11486.8</v>
      </c>
      <c r="AMB2207" s="0"/>
      <c r="AMC2207" s="0"/>
      <c r="AMD2207" s="0"/>
      <c r="AME2207" s="0"/>
      <c r="AMF2207" s="0"/>
      <c r="AMG2207" s="0"/>
      <c r="AMH2207" s="0"/>
      <c r="AMI2207" s="0"/>
      <c r="AMJ2207" s="0"/>
    </row>
    <row r="2208" customFormat="false" ht="29.85" hidden="false" customHeight="false" outlineLevel="0" collapsed="false">
      <c r="A2208" s="78" t="n">
        <v>205313824</v>
      </c>
      <c r="B2208" s="13" t="s">
        <v>2794</v>
      </c>
      <c r="C2208" s="14" t="n">
        <v>18774</v>
      </c>
    </row>
    <row r="2209" customFormat="false" ht="29.85" hidden="false" customHeight="false" outlineLevel="0" collapsed="false">
      <c r="A2209" s="78" t="n">
        <v>205313845</v>
      </c>
      <c r="B2209" s="13" t="s">
        <v>486</v>
      </c>
      <c r="C2209" s="14" t="n">
        <v>7707</v>
      </c>
    </row>
    <row r="2210" customFormat="false" ht="29.85" hidden="false" customHeight="false" outlineLevel="0" collapsed="false">
      <c r="A2210" s="78" t="n">
        <v>205313856</v>
      </c>
      <c r="B2210" s="13" t="s">
        <v>2498</v>
      </c>
      <c r="C2210" s="14" t="n">
        <v>26974.5</v>
      </c>
    </row>
    <row r="2211" customFormat="false" ht="29.85" hidden="false" customHeight="false" outlineLevel="0" collapsed="false">
      <c r="A2211" s="78" t="n">
        <v>205313861</v>
      </c>
      <c r="B2211" s="13" t="s">
        <v>2313</v>
      </c>
      <c r="C2211" s="14" t="n">
        <v>7707</v>
      </c>
    </row>
    <row r="2212" customFormat="false" ht="29.85" hidden="false" customHeight="false" outlineLevel="0" collapsed="false">
      <c r="A2212" s="78" t="n">
        <v>205313871</v>
      </c>
      <c r="B2212" s="13" t="s">
        <v>5804</v>
      </c>
      <c r="C2212" s="14" t="n">
        <v>26974.5</v>
      </c>
    </row>
    <row r="2213" customFormat="false" ht="29.85" hidden="false" customHeight="false" outlineLevel="0" collapsed="false">
      <c r="A2213" s="7" t="n">
        <v>205313882</v>
      </c>
      <c r="B2213" s="9" t="s">
        <v>5184</v>
      </c>
      <c r="C2213" s="10" t="n">
        <v>3853.5</v>
      </c>
    </row>
    <row r="2214" customFormat="false" ht="29.85" hidden="false" customHeight="false" outlineLevel="0" collapsed="false">
      <c r="A2214" s="7" t="n">
        <v>205313882</v>
      </c>
      <c r="B2214" s="9" t="s">
        <v>5185</v>
      </c>
      <c r="C2214" s="10" t="n">
        <v>3853.5</v>
      </c>
    </row>
    <row r="2215" s="12" customFormat="true" ht="29.85" hidden="false" customHeight="false" outlineLevel="0" collapsed="false">
      <c r="A2215" s="78" t="n">
        <v>205313899</v>
      </c>
      <c r="B2215" s="13" t="s">
        <v>265</v>
      </c>
      <c r="C2215" s="14" t="n">
        <v>26974.5</v>
      </c>
      <c r="AMB2215" s="0"/>
      <c r="AMC2215" s="0"/>
      <c r="AMD2215" s="0"/>
      <c r="AME2215" s="0"/>
      <c r="AMF2215" s="0"/>
      <c r="AMG2215" s="0"/>
      <c r="AMH2215" s="0"/>
      <c r="AMI2215" s="0"/>
      <c r="AMJ2215" s="0"/>
    </row>
    <row r="2216" s="12" customFormat="true" ht="29.85" hidden="false" customHeight="false" outlineLevel="0" collapsed="false">
      <c r="A2216" s="78" t="n">
        <v>205313902</v>
      </c>
      <c r="B2216" s="13" t="s">
        <v>3791</v>
      </c>
      <c r="C2216" s="14" t="n">
        <v>11486.8</v>
      </c>
      <c r="AMB2216" s="0"/>
      <c r="AMC2216" s="0"/>
      <c r="AMD2216" s="0"/>
      <c r="AME2216" s="0"/>
      <c r="AMF2216" s="0"/>
      <c r="AMG2216" s="0"/>
      <c r="AMH2216" s="0"/>
      <c r="AMI2216" s="0"/>
      <c r="AMJ2216" s="0"/>
    </row>
    <row r="2217" customFormat="false" ht="29.85" hidden="false" customHeight="false" outlineLevel="0" collapsed="false">
      <c r="A2217" s="7" t="n">
        <v>205313907</v>
      </c>
      <c r="B2217" s="9" t="s">
        <v>1786</v>
      </c>
      <c r="C2217" s="10" t="n">
        <v>11486.8</v>
      </c>
    </row>
    <row r="2218" customFormat="false" ht="29.85" hidden="false" customHeight="false" outlineLevel="0" collapsed="false">
      <c r="A2218" s="7" t="n">
        <v>205313907</v>
      </c>
      <c r="B2218" s="9" t="s">
        <v>1787</v>
      </c>
      <c r="C2218" s="10" t="n">
        <v>11486.8</v>
      </c>
    </row>
    <row r="2219" customFormat="false" ht="29.85" hidden="false" customHeight="false" outlineLevel="0" collapsed="false">
      <c r="A2219" s="101" t="n">
        <v>205313927</v>
      </c>
      <c r="B2219" s="13" t="s">
        <v>2182</v>
      </c>
      <c r="C2219" s="14" t="n">
        <v>7707</v>
      </c>
    </row>
    <row r="2220" customFormat="false" ht="29.85" hidden="false" customHeight="false" outlineLevel="0" collapsed="false">
      <c r="A2220" s="78" t="n">
        <v>205313928</v>
      </c>
      <c r="B2220" s="13" t="s">
        <v>208</v>
      </c>
      <c r="C2220" s="14" t="n">
        <v>11486.8</v>
      </c>
    </row>
    <row r="2221" customFormat="false" ht="29.85" hidden="false" customHeight="false" outlineLevel="0" collapsed="false">
      <c r="A2221" s="101" t="n">
        <v>205313934</v>
      </c>
      <c r="B2221" s="13" t="s">
        <v>1059</v>
      </c>
      <c r="C2221" s="14" t="n">
        <v>11486.8</v>
      </c>
    </row>
    <row r="2222" customFormat="false" ht="29.85" hidden="false" customHeight="false" outlineLevel="0" collapsed="false">
      <c r="A2222" s="78" t="n">
        <v>205313945</v>
      </c>
      <c r="B2222" s="13" t="s">
        <v>787</v>
      </c>
      <c r="C2222" s="14" t="n">
        <v>3853.5</v>
      </c>
    </row>
    <row r="2223" s="34" customFormat="true" ht="29.85" hidden="false" customHeight="false" outlineLevel="0" collapsed="false">
      <c r="A2223" s="78" t="n">
        <v>205313949</v>
      </c>
      <c r="B2223" s="13" t="s">
        <v>4902</v>
      </c>
      <c r="C2223" s="14" t="n">
        <v>11560.5</v>
      </c>
      <c r="D2223" s="0"/>
      <c r="E2223" s="0"/>
      <c r="F2223" s="0"/>
      <c r="G2223" s="0"/>
      <c r="H2223" s="0"/>
      <c r="I2223" s="0"/>
      <c r="J2223" s="0"/>
      <c r="K2223" s="0"/>
      <c r="L2223" s="0"/>
      <c r="M2223" s="0"/>
      <c r="ALZ2223" s="0"/>
      <c r="AMA2223" s="0"/>
      <c r="AMB2223" s="0"/>
      <c r="AMC2223" s="0"/>
      <c r="AMD2223" s="0"/>
      <c r="AME2223" s="0"/>
      <c r="AMF2223" s="0"/>
      <c r="AMG2223" s="0"/>
      <c r="AMH2223" s="0"/>
      <c r="AMI2223" s="0"/>
      <c r="AMJ2223" s="0"/>
    </row>
    <row r="2224" s="12" customFormat="true" ht="29.85" hidden="false" customHeight="false" outlineLevel="0" collapsed="false">
      <c r="A2224" s="101" t="n">
        <v>205313950</v>
      </c>
      <c r="B2224" s="13" t="s">
        <v>3604</v>
      </c>
      <c r="C2224" s="14" t="n">
        <v>7707</v>
      </c>
      <c r="AMB2224" s="0"/>
      <c r="AMC2224" s="0"/>
      <c r="AMD2224" s="0"/>
      <c r="AME2224" s="0"/>
      <c r="AMF2224" s="0"/>
      <c r="AMG2224" s="0"/>
      <c r="AMH2224" s="0"/>
      <c r="AMI2224" s="0"/>
      <c r="AMJ2224" s="0"/>
    </row>
    <row r="2225" customFormat="false" ht="29.85" hidden="false" customHeight="false" outlineLevel="0" collapsed="false">
      <c r="A2225" s="78" t="n">
        <v>205313956</v>
      </c>
      <c r="B2225" s="13" t="s">
        <v>5723</v>
      </c>
      <c r="C2225" s="14" t="n">
        <v>19267.5</v>
      </c>
    </row>
    <row r="2226" customFormat="false" ht="29.85" hidden="false" customHeight="false" outlineLevel="0" collapsed="false">
      <c r="A2226" s="78" t="n">
        <v>205313967</v>
      </c>
      <c r="B2226" s="13" t="s">
        <v>348</v>
      </c>
      <c r="C2226" s="14" t="n">
        <v>7707</v>
      </c>
    </row>
    <row r="2227" customFormat="false" ht="29.85" hidden="false" customHeight="false" outlineLevel="0" collapsed="false">
      <c r="A2227" s="78" t="n">
        <v>205313972</v>
      </c>
      <c r="B2227" s="13" t="s">
        <v>4829</v>
      </c>
      <c r="C2227" s="14" t="n">
        <v>23121</v>
      </c>
    </row>
    <row r="2228" customFormat="false" ht="29.85" hidden="false" customHeight="false" outlineLevel="0" collapsed="false">
      <c r="A2228" s="78" t="n">
        <v>205313982</v>
      </c>
      <c r="B2228" s="13" t="s">
        <v>723</v>
      </c>
      <c r="C2228" s="14" t="n">
        <v>11486.8</v>
      </c>
    </row>
    <row r="2229" customFormat="false" ht="29.85" hidden="false" customHeight="false" outlineLevel="0" collapsed="false">
      <c r="A2229" s="78" t="n">
        <v>205313984</v>
      </c>
      <c r="B2229" s="13" t="s">
        <v>2779</v>
      </c>
      <c r="C2229" s="14" t="n">
        <v>19267.5</v>
      </c>
    </row>
    <row r="2230" customFormat="false" ht="29.85" hidden="false" customHeight="false" outlineLevel="0" collapsed="false">
      <c r="A2230" s="78" t="n">
        <v>205313987</v>
      </c>
      <c r="B2230" s="13" t="s">
        <v>5449</v>
      </c>
      <c r="C2230" s="14" t="n">
        <v>15414</v>
      </c>
    </row>
    <row r="2231" customFormat="false" ht="15.65" hidden="false" customHeight="false" outlineLevel="0" collapsed="false">
      <c r="A2231" s="78" t="n">
        <v>205313989</v>
      </c>
      <c r="B2231" s="13" t="s">
        <v>682</v>
      </c>
      <c r="C2231" s="14" t="n">
        <v>4693.5</v>
      </c>
    </row>
    <row r="2232" customFormat="false" ht="29.85" hidden="false" customHeight="false" outlineLevel="0" collapsed="false">
      <c r="A2232" s="78" t="n">
        <v>205313992</v>
      </c>
      <c r="B2232" s="13" t="s">
        <v>5858</v>
      </c>
      <c r="C2232" s="14" t="n">
        <v>7707</v>
      </c>
    </row>
    <row r="2233" customFormat="false" ht="29.85" hidden="false" customHeight="false" outlineLevel="0" collapsed="false">
      <c r="A2233" s="78" t="n">
        <v>205313996</v>
      </c>
      <c r="B2233" s="13" t="s">
        <v>4677</v>
      </c>
      <c r="C2233" s="14" t="n">
        <v>7707</v>
      </c>
    </row>
    <row r="2234" customFormat="false" ht="29.85" hidden="false" customHeight="false" outlineLevel="0" collapsed="false">
      <c r="A2234" s="78" t="n">
        <v>205314006</v>
      </c>
      <c r="B2234" s="13" t="s">
        <v>2870</v>
      </c>
      <c r="C2234" s="14" t="n">
        <v>7707</v>
      </c>
    </row>
    <row r="2235" customFormat="false" ht="29.85" hidden="false" customHeight="false" outlineLevel="0" collapsed="false">
      <c r="A2235" s="101" t="n">
        <v>205314020</v>
      </c>
      <c r="B2235" s="13" t="s">
        <v>1162</v>
      </c>
      <c r="C2235" s="14" t="n">
        <v>7707</v>
      </c>
    </row>
    <row r="2236" customFormat="false" ht="29.85" hidden="false" customHeight="false" outlineLevel="0" collapsed="false">
      <c r="A2236" s="78" t="n">
        <v>205314025</v>
      </c>
      <c r="B2236" s="13" t="s">
        <v>927</v>
      </c>
      <c r="C2236" s="14" t="n">
        <v>19267.5</v>
      </c>
    </row>
    <row r="2237" customFormat="false" ht="29.85" hidden="false" customHeight="false" outlineLevel="0" collapsed="false">
      <c r="A2237" s="78" t="n">
        <v>205314030</v>
      </c>
      <c r="B2237" s="13" t="s">
        <v>6006</v>
      </c>
      <c r="C2237" s="14" t="n">
        <v>19267.5</v>
      </c>
    </row>
    <row r="2238" s="12" customFormat="true" ht="29.85" hidden="false" customHeight="false" outlineLevel="0" collapsed="false">
      <c r="A2238" s="102" t="n">
        <v>205314031</v>
      </c>
      <c r="B2238" s="30" t="s">
        <v>6753</v>
      </c>
      <c r="C2238" s="31" t="n">
        <v>11560.5</v>
      </c>
      <c r="AMB2238" s="0"/>
      <c r="AMC2238" s="0"/>
      <c r="AMD2238" s="0"/>
      <c r="AME2238" s="0"/>
      <c r="AMF2238" s="0"/>
      <c r="AMG2238" s="0"/>
      <c r="AMH2238" s="0"/>
      <c r="AMI2238" s="0"/>
      <c r="AMJ2238" s="0"/>
    </row>
    <row r="2239" customFormat="false" ht="29.85" hidden="false" customHeight="false" outlineLevel="0" collapsed="false">
      <c r="A2239" s="101" t="n">
        <v>205314045</v>
      </c>
      <c r="B2239" s="13" t="s">
        <v>5697</v>
      </c>
      <c r="C2239" s="14" t="n">
        <v>7707</v>
      </c>
    </row>
    <row r="2240" customFormat="false" ht="15.65" hidden="false" customHeight="false" outlineLevel="0" collapsed="false">
      <c r="A2240" s="78" t="n">
        <v>205314049</v>
      </c>
      <c r="B2240" s="13" t="s">
        <v>635</v>
      </c>
      <c r="C2240" s="14" t="n">
        <v>7707</v>
      </c>
    </row>
    <row r="2241" customFormat="false" ht="29.85" hidden="false" customHeight="false" outlineLevel="0" collapsed="false">
      <c r="A2241" s="78" t="n">
        <v>205314050</v>
      </c>
      <c r="B2241" s="13" t="s">
        <v>6279</v>
      </c>
      <c r="C2241" s="14" t="n">
        <v>15414</v>
      </c>
    </row>
    <row r="2242" s="12" customFormat="true" ht="15.65" hidden="false" customHeight="false" outlineLevel="0" collapsed="false">
      <c r="A2242" s="101" t="n">
        <v>205314070</v>
      </c>
      <c r="B2242" s="13" t="s">
        <v>2755</v>
      </c>
      <c r="C2242" s="14" t="n">
        <v>7707</v>
      </c>
      <c r="AMB2242" s="0"/>
      <c r="AMC2242" s="0"/>
      <c r="AMD2242" s="0"/>
      <c r="AME2242" s="0"/>
      <c r="AMF2242" s="0"/>
      <c r="AMG2242" s="0"/>
      <c r="AMH2242" s="0"/>
      <c r="AMI2242" s="0"/>
      <c r="AMJ2242" s="0"/>
    </row>
    <row r="2243" customFormat="false" ht="29.85" hidden="false" customHeight="false" outlineLevel="0" collapsed="false">
      <c r="A2243" s="78" t="n">
        <v>205314082</v>
      </c>
      <c r="B2243" s="13" t="s">
        <v>3258</v>
      </c>
      <c r="C2243" s="14" t="n">
        <v>7707</v>
      </c>
    </row>
    <row r="2244" customFormat="false" ht="29.85" hidden="false" customHeight="false" outlineLevel="0" collapsed="false">
      <c r="A2244" s="101" t="n">
        <v>205314088</v>
      </c>
      <c r="B2244" s="13" t="s">
        <v>5789</v>
      </c>
      <c r="C2244" s="14" t="n">
        <v>7707</v>
      </c>
    </row>
    <row r="2245" customFormat="false" ht="29.85" hidden="false" customHeight="false" outlineLevel="0" collapsed="false">
      <c r="A2245" s="78" t="n">
        <v>205314089</v>
      </c>
      <c r="B2245" s="13" t="s">
        <v>3666</v>
      </c>
      <c r="C2245" s="14" t="n">
        <v>3853.5</v>
      </c>
    </row>
    <row r="2246" s="12" customFormat="true" ht="29.85" hidden="false" customHeight="false" outlineLevel="0" collapsed="false">
      <c r="A2246" s="7" t="n">
        <v>205314101</v>
      </c>
      <c r="B2246" s="9" t="s">
        <v>6433</v>
      </c>
      <c r="C2246" s="10" t="n">
        <v>7707</v>
      </c>
      <c r="AMB2246" s="0"/>
      <c r="AMC2246" s="0"/>
      <c r="AMD2246" s="0"/>
      <c r="AME2246" s="0"/>
      <c r="AMF2246" s="0"/>
      <c r="AMG2246" s="0"/>
      <c r="AMH2246" s="0"/>
      <c r="AMI2246" s="0"/>
      <c r="AMJ2246" s="0"/>
    </row>
    <row r="2247" s="12" customFormat="true" ht="29.85" hidden="false" customHeight="false" outlineLevel="0" collapsed="false">
      <c r="A2247" s="7" t="n">
        <v>205314101</v>
      </c>
      <c r="B2247" s="9" t="s">
        <v>6434</v>
      </c>
      <c r="C2247" s="10" t="n">
        <v>7707</v>
      </c>
      <c r="AMB2247" s="0"/>
      <c r="AMC2247" s="0"/>
      <c r="AMD2247" s="0"/>
      <c r="AME2247" s="0"/>
      <c r="AMF2247" s="0"/>
      <c r="AMG2247" s="0"/>
      <c r="AMH2247" s="0"/>
      <c r="AMI2247" s="0"/>
      <c r="AMJ2247" s="0"/>
    </row>
    <row r="2248" customFormat="false" ht="29.85" hidden="false" customHeight="false" outlineLevel="0" collapsed="false">
      <c r="A2248" s="78" t="n">
        <v>205314106</v>
      </c>
      <c r="B2248" s="13" t="s">
        <v>226</v>
      </c>
      <c r="C2248" s="14" t="n">
        <v>23121</v>
      </c>
    </row>
    <row r="2249" customFormat="false" ht="29.85" hidden="false" customHeight="false" outlineLevel="0" collapsed="false">
      <c r="A2249" s="78" t="n">
        <v>205314109</v>
      </c>
      <c r="B2249" s="13" t="s">
        <v>3243</v>
      </c>
      <c r="C2249" s="14" t="n">
        <v>7707</v>
      </c>
    </row>
    <row r="2250" customFormat="false" ht="29.85" hidden="false" customHeight="false" outlineLevel="0" collapsed="false">
      <c r="A2250" s="78" t="n">
        <v>205314119</v>
      </c>
      <c r="B2250" s="13" t="s">
        <v>6109</v>
      </c>
      <c r="C2250" s="14" t="n">
        <v>7707</v>
      </c>
    </row>
    <row r="2251" customFormat="false" ht="15.65" hidden="false" customHeight="false" outlineLevel="0" collapsed="false">
      <c r="A2251" s="101" t="n">
        <v>205314123</v>
      </c>
      <c r="B2251" s="13" t="s">
        <v>6818</v>
      </c>
      <c r="C2251" s="14" t="n">
        <v>11560.5</v>
      </c>
    </row>
    <row r="2252" customFormat="false" ht="29.85" hidden="false" customHeight="false" outlineLevel="0" collapsed="false">
      <c r="A2252" s="7" t="n">
        <v>205314126</v>
      </c>
      <c r="B2252" s="9" t="s">
        <v>4166</v>
      </c>
      <c r="C2252" s="10" t="n">
        <v>7707</v>
      </c>
    </row>
    <row r="2253" customFormat="false" ht="29.85" hidden="false" customHeight="false" outlineLevel="0" collapsed="false">
      <c r="A2253" s="7" t="n">
        <v>205314126</v>
      </c>
      <c r="B2253" s="9" t="s">
        <v>4167</v>
      </c>
      <c r="C2253" s="10" t="n">
        <v>7707</v>
      </c>
    </row>
    <row r="2254" customFormat="false" ht="29.85" hidden="false" customHeight="false" outlineLevel="0" collapsed="false">
      <c r="A2254" s="101" t="n">
        <v>205314140</v>
      </c>
      <c r="B2254" s="13" t="s">
        <v>5495</v>
      </c>
      <c r="C2254" s="14" t="n">
        <v>3853.5</v>
      </c>
    </row>
    <row r="2255" customFormat="false" ht="15.65" hidden="false" customHeight="false" outlineLevel="0" collapsed="false">
      <c r="A2255" s="78" t="n">
        <v>205314151</v>
      </c>
      <c r="B2255" s="13" t="s">
        <v>113</v>
      </c>
      <c r="C2255" s="14" t="n">
        <v>3853.5</v>
      </c>
    </row>
    <row r="2256" s="24" customFormat="true" ht="15.65" hidden="false" customHeight="false" outlineLevel="0" collapsed="false">
      <c r="A2256" s="78" t="n">
        <v>205314162</v>
      </c>
      <c r="B2256" s="13" t="s">
        <v>1688</v>
      </c>
      <c r="C2256" s="14" t="n">
        <v>19267.5</v>
      </c>
      <c r="ALZ2256" s="0"/>
      <c r="AMA2256" s="0"/>
      <c r="AMB2256" s="0"/>
      <c r="AMC2256" s="0"/>
      <c r="AMD2256" s="0"/>
      <c r="AME2256" s="0"/>
      <c r="AMF2256" s="0"/>
      <c r="AMG2256" s="0"/>
      <c r="AMH2256" s="0"/>
      <c r="AMI2256" s="0"/>
      <c r="AMJ2256" s="0"/>
    </row>
    <row r="2257" customFormat="false" ht="29.85" hidden="false" customHeight="false" outlineLevel="0" collapsed="false">
      <c r="A2257" s="78" t="n">
        <v>205314167</v>
      </c>
      <c r="B2257" s="13" t="s">
        <v>4538</v>
      </c>
      <c r="C2257" s="14" t="n">
        <v>23467.5</v>
      </c>
    </row>
    <row r="2258" s="12" customFormat="true" ht="29.85" hidden="false" customHeight="false" outlineLevel="0" collapsed="false">
      <c r="A2258" s="78" t="n">
        <v>205314169</v>
      </c>
      <c r="B2258" s="13" t="s">
        <v>1566</v>
      </c>
      <c r="C2258" s="14" t="n">
        <v>11560.5</v>
      </c>
      <c r="AMB2258" s="0"/>
      <c r="AMC2258" s="0"/>
      <c r="AMD2258" s="0"/>
      <c r="AME2258" s="0"/>
      <c r="AMF2258" s="0"/>
      <c r="AMG2258" s="0"/>
      <c r="AMH2258" s="0"/>
      <c r="AMI2258" s="0"/>
      <c r="AMJ2258" s="0"/>
    </row>
    <row r="2259" s="12" customFormat="true" ht="29.85" hidden="false" customHeight="false" outlineLevel="0" collapsed="false">
      <c r="A2259" s="78" t="n">
        <v>205314178</v>
      </c>
      <c r="B2259" s="13" t="s">
        <v>2602</v>
      </c>
      <c r="C2259" s="14" t="n">
        <v>15414</v>
      </c>
      <c r="AMB2259" s="0"/>
      <c r="AMC2259" s="0"/>
      <c r="AMD2259" s="0"/>
      <c r="AME2259" s="0"/>
      <c r="AMF2259" s="0"/>
      <c r="AMG2259" s="0"/>
      <c r="AMH2259" s="0"/>
      <c r="AMI2259" s="0"/>
      <c r="AMJ2259" s="0"/>
    </row>
    <row r="2260" customFormat="false" ht="15.65" hidden="false" customHeight="false" outlineLevel="0" collapsed="false">
      <c r="A2260" s="78" t="n">
        <v>205314181</v>
      </c>
      <c r="B2260" s="13" t="s">
        <v>3378</v>
      </c>
      <c r="C2260" s="14" t="n">
        <v>7707</v>
      </c>
    </row>
    <row r="2261" customFormat="false" ht="29.85" hidden="false" customHeight="false" outlineLevel="0" collapsed="false">
      <c r="A2261" s="78" t="n">
        <v>205314183</v>
      </c>
      <c r="B2261" s="13" t="s">
        <v>5470</v>
      </c>
      <c r="C2261" s="14" t="n">
        <v>23121</v>
      </c>
    </row>
    <row r="2262" customFormat="false" ht="15.65" hidden="false" customHeight="false" outlineLevel="0" collapsed="false">
      <c r="A2262" s="78" t="n">
        <v>205314192</v>
      </c>
      <c r="B2262" s="13" t="s">
        <v>2605</v>
      </c>
      <c r="C2262" s="14" t="n">
        <v>11560.5</v>
      </c>
    </row>
    <row r="2263" customFormat="false" ht="29.85" hidden="false" customHeight="false" outlineLevel="0" collapsed="false">
      <c r="A2263" s="78" t="n">
        <v>205314197</v>
      </c>
      <c r="B2263" s="13" t="s">
        <v>1030</v>
      </c>
      <c r="C2263" s="14" t="n">
        <v>4693.5</v>
      </c>
    </row>
    <row r="2264" customFormat="false" ht="15.65" hidden="false" customHeight="false" outlineLevel="0" collapsed="false">
      <c r="A2264" s="78" t="n">
        <v>205314216</v>
      </c>
      <c r="B2264" s="13" t="s">
        <v>1732</v>
      </c>
      <c r="C2264" s="14" t="n">
        <v>11560.5</v>
      </c>
    </row>
    <row r="2265" customFormat="false" ht="29.85" hidden="false" customHeight="false" outlineLevel="0" collapsed="false">
      <c r="A2265" s="78" t="n">
        <v>205314221</v>
      </c>
      <c r="B2265" s="13" t="s">
        <v>4593</v>
      </c>
      <c r="C2265" s="14" t="n">
        <v>11560.5</v>
      </c>
    </row>
    <row r="2266" customFormat="false" ht="15.65" hidden="false" customHeight="false" outlineLevel="0" collapsed="false">
      <c r="A2266" s="78" t="n">
        <v>205314226</v>
      </c>
      <c r="B2266" s="13" t="s">
        <v>3292</v>
      </c>
      <c r="C2266" s="14" t="n">
        <v>15414</v>
      </c>
    </row>
    <row r="2267" customFormat="false" ht="15.65" hidden="false" customHeight="false" outlineLevel="0" collapsed="false">
      <c r="A2267" s="78" t="n">
        <v>205314233</v>
      </c>
      <c r="B2267" s="13" t="s">
        <v>4814</v>
      </c>
      <c r="C2267" s="14" t="n">
        <v>11486.8</v>
      </c>
    </row>
    <row r="2268" customFormat="false" ht="29.85" hidden="false" customHeight="false" outlineLevel="0" collapsed="false">
      <c r="A2268" s="78" t="n">
        <v>205314241</v>
      </c>
      <c r="B2268" s="13" t="s">
        <v>5598</v>
      </c>
      <c r="C2268" s="14" t="n">
        <v>7707</v>
      </c>
    </row>
    <row r="2269" customFormat="false" ht="29.85" hidden="false" customHeight="false" outlineLevel="0" collapsed="false">
      <c r="A2269" s="78" t="n">
        <v>205314243</v>
      </c>
      <c r="B2269" s="13" t="s">
        <v>1946</v>
      </c>
      <c r="C2269" s="14" t="n">
        <v>26974.5</v>
      </c>
    </row>
    <row r="2270" customFormat="false" ht="29.85" hidden="false" customHeight="false" outlineLevel="0" collapsed="false">
      <c r="A2270" s="78" t="n">
        <v>205314256</v>
      </c>
      <c r="B2270" s="13" t="s">
        <v>5061</v>
      </c>
      <c r="C2270" s="14" t="n">
        <v>7707</v>
      </c>
    </row>
    <row r="2271" customFormat="false" ht="29.85" hidden="false" customHeight="false" outlineLevel="0" collapsed="false">
      <c r="A2271" s="78" t="n">
        <v>205314261</v>
      </c>
      <c r="B2271" s="13" t="s">
        <v>4304</v>
      </c>
      <c r="C2271" s="14" t="n">
        <v>7707</v>
      </c>
    </row>
    <row r="2272" customFormat="false" ht="15.65" hidden="false" customHeight="false" outlineLevel="0" collapsed="false">
      <c r="A2272" s="78" t="n">
        <v>205314264</v>
      </c>
      <c r="B2272" s="13" t="s">
        <v>3437</v>
      </c>
      <c r="C2272" s="14" t="n">
        <v>19267.5</v>
      </c>
    </row>
    <row r="2273" customFormat="false" ht="29.85" hidden="false" customHeight="false" outlineLevel="0" collapsed="false">
      <c r="A2273" s="78" t="n">
        <v>205314278</v>
      </c>
      <c r="B2273" s="13" t="s">
        <v>3108</v>
      </c>
      <c r="C2273" s="14" t="n">
        <v>3853.5</v>
      </c>
    </row>
    <row r="2274" s="12" customFormat="true" ht="29.85" hidden="false" customHeight="false" outlineLevel="0" collapsed="false">
      <c r="A2274" s="78" t="n">
        <v>205314296</v>
      </c>
      <c r="B2274" s="13" t="s">
        <v>6552</v>
      </c>
      <c r="C2274" s="14" t="n">
        <v>7707</v>
      </c>
      <c r="AMB2274" s="0"/>
      <c r="AMC2274" s="0"/>
      <c r="AMD2274" s="0"/>
      <c r="AME2274" s="0"/>
      <c r="AMF2274" s="0"/>
      <c r="AMG2274" s="0"/>
      <c r="AMH2274" s="0"/>
      <c r="AMI2274" s="0"/>
      <c r="AMJ2274" s="0"/>
    </row>
    <row r="2275" s="12" customFormat="true" ht="15.65" hidden="false" customHeight="false" outlineLevel="0" collapsed="false">
      <c r="A2275" s="78" t="n">
        <v>205314297</v>
      </c>
      <c r="B2275" s="13" t="s">
        <v>967</v>
      </c>
      <c r="C2275" s="14" t="n">
        <v>23121</v>
      </c>
      <c r="AMB2275" s="0"/>
      <c r="AMC2275" s="0"/>
      <c r="AMD2275" s="0"/>
      <c r="AME2275" s="0"/>
      <c r="AMF2275" s="0"/>
      <c r="AMG2275" s="0"/>
      <c r="AMH2275" s="0"/>
      <c r="AMI2275" s="0"/>
      <c r="AMJ2275" s="0"/>
    </row>
    <row r="2276" customFormat="false" ht="15.65" hidden="false" customHeight="false" outlineLevel="0" collapsed="false">
      <c r="A2276" s="101" t="n">
        <v>205314303</v>
      </c>
      <c r="B2276" s="13" t="s">
        <v>4218</v>
      </c>
      <c r="C2276" s="14" t="n">
        <v>3853.5</v>
      </c>
    </row>
    <row r="2277" s="12" customFormat="true" ht="29.85" hidden="false" customHeight="false" outlineLevel="0" collapsed="false">
      <c r="A2277" s="78" t="n">
        <v>205314309</v>
      </c>
      <c r="B2277" s="13" t="s">
        <v>2378</v>
      </c>
      <c r="C2277" s="14" t="n">
        <v>4693.5</v>
      </c>
      <c r="AMB2277" s="0"/>
      <c r="AMC2277" s="0"/>
      <c r="AMD2277" s="0"/>
      <c r="AME2277" s="0"/>
      <c r="AMF2277" s="0"/>
      <c r="AMG2277" s="0"/>
      <c r="AMH2277" s="0"/>
      <c r="AMI2277" s="0"/>
      <c r="AMJ2277" s="0"/>
    </row>
    <row r="2278" s="12" customFormat="true" ht="15.65" hidden="false" customHeight="false" outlineLevel="0" collapsed="false">
      <c r="A2278" s="78" t="n">
        <v>205314318</v>
      </c>
      <c r="B2278" s="13" t="s">
        <v>4843</v>
      </c>
      <c r="C2278" s="14" t="n">
        <v>15414</v>
      </c>
      <c r="AMB2278" s="0"/>
      <c r="AMC2278" s="0"/>
      <c r="AMD2278" s="0"/>
      <c r="AME2278" s="0"/>
      <c r="AMF2278" s="0"/>
      <c r="AMG2278" s="0"/>
      <c r="AMH2278" s="0"/>
      <c r="AMI2278" s="0"/>
      <c r="AMJ2278" s="0"/>
    </row>
    <row r="2279" customFormat="false" ht="29.85" hidden="false" customHeight="false" outlineLevel="0" collapsed="false">
      <c r="A2279" s="78" t="n">
        <v>205314319</v>
      </c>
      <c r="B2279" s="13" t="s">
        <v>6003</v>
      </c>
      <c r="C2279" s="14" t="n">
        <v>19267.5</v>
      </c>
    </row>
    <row r="2280" customFormat="false" ht="29.85" hidden="false" customHeight="false" outlineLevel="0" collapsed="false">
      <c r="A2280" s="78" t="n">
        <v>205314325</v>
      </c>
      <c r="B2280" s="13" t="s">
        <v>6172</v>
      </c>
      <c r="C2280" s="14" t="n">
        <v>7707</v>
      </c>
    </row>
    <row r="2281" customFormat="false" ht="29.85" hidden="false" customHeight="false" outlineLevel="0" collapsed="false">
      <c r="A2281" s="78" t="n">
        <v>205314333</v>
      </c>
      <c r="B2281" s="13" t="s">
        <v>157</v>
      </c>
      <c r="C2281" s="14" t="n">
        <v>11560.5</v>
      </c>
    </row>
    <row r="2282" s="12" customFormat="true" ht="15.65" hidden="false" customHeight="false" outlineLevel="0" collapsed="false">
      <c r="A2282" s="78" t="n">
        <v>205314334</v>
      </c>
      <c r="B2282" s="13" t="s">
        <v>2582</v>
      </c>
      <c r="C2282" s="14" t="n">
        <v>15414</v>
      </c>
      <c r="AMB2282" s="0"/>
      <c r="AMC2282" s="0"/>
      <c r="AMD2282" s="0"/>
      <c r="AME2282" s="0"/>
      <c r="AMF2282" s="0"/>
      <c r="AMG2282" s="0"/>
      <c r="AMH2282" s="0"/>
      <c r="AMI2282" s="0"/>
      <c r="AMJ2282" s="0"/>
    </row>
    <row r="2283" s="12" customFormat="true" ht="29.85" hidden="false" customHeight="false" outlineLevel="0" collapsed="false">
      <c r="A2283" s="78" t="n">
        <v>205314335</v>
      </c>
      <c r="B2283" s="13" t="s">
        <v>5152</v>
      </c>
      <c r="C2283" s="14" t="n">
        <v>7707</v>
      </c>
      <c r="AMB2283" s="0"/>
      <c r="AMC2283" s="0"/>
      <c r="AMD2283" s="0"/>
      <c r="AME2283" s="0"/>
      <c r="AMF2283" s="0"/>
      <c r="AMG2283" s="0"/>
      <c r="AMH2283" s="0"/>
      <c r="AMI2283" s="0"/>
      <c r="AMJ2283" s="0"/>
    </row>
    <row r="2284" customFormat="false" ht="29.85" hidden="false" customHeight="false" outlineLevel="0" collapsed="false">
      <c r="A2284" s="78" t="n">
        <v>205314339</v>
      </c>
      <c r="B2284" s="13" t="s">
        <v>3190</v>
      </c>
      <c r="C2284" s="14" t="n">
        <v>5743.4</v>
      </c>
    </row>
    <row r="2285" customFormat="false" ht="29.85" hidden="false" customHeight="false" outlineLevel="0" collapsed="false">
      <c r="A2285" s="101" t="n">
        <v>205314347</v>
      </c>
      <c r="B2285" s="13" t="s">
        <v>6169</v>
      </c>
      <c r="C2285" s="14" t="n">
        <v>11486.8</v>
      </c>
    </row>
    <row r="2286" customFormat="false" ht="29.85" hidden="false" customHeight="false" outlineLevel="0" collapsed="false">
      <c r="A2286" s="78" t="n">
        <v>205314358</v>
      </c>
      <c r="B2286" s="13" t="s">
        <v>3459</v>
      </c>
      <c r="C2286" s="14" t="n">
        <v>22973.6</v>
      </c>
    </row>
    <row r="2287" s="12" customFormat="true" ht="29.85" hidden="false" customHeight="false" outlineLevel="0" collapsed="false">
      <c r="A2287" s="78" t="n">
        <v>205314362</v>
      </c>
      <c r="B2287" s="13" t="s">
        <v>4264</v>
      </c>
      <c r="C2287" s="14" t="n">
        <v>3853.5</v>
      </c>
      <c r="AMB2287" s="0"/>
      <c r="AMC2287" s="0"/>
      <c r="AMD2287" s="0"/>
      <c r="AME2287" s="0"/>
      <c r="AMF2287" s="0"/>
      <c r="AMG2287" s="0"/>
      <c r="AMH2287" s="0"/>
      <c r="AMI2287" s="0"/>
      <c r="AMJ2287" s="0"/>
    </row>
    <row r="2288" s="12" customFormat="true" ht="29.85" hidden="false" customHeight="false" outlineLevel="0" collapsed="false">
      <c r="A2288" s="78" t="n">
        <v>205314393</v>
      </c>
      <c r="B2288" s="13" t="s">
        <v>2690</v>
      </c>
      <c r="C2288" s="14" t="n">
        <v>7707</v>
      </c>
      <c r="AMB2288" s="0"/>
      <c r="AMC2288" s="0"/>
      <c r="AMD2288" s="0"/>
      <c r="AME2288" s="0"/>
      <c r="AMF2288" s="0"/>
      <c r="AMG2288" s="0"/>
      <c r="AMH2288" s="0"/>
      <c r="AMI2288" s="0"/>
      <c r="AMJ2288" s="0"/>
    </row>
    <row r="2289" s="12" customFormat="true" ht="29.85" hidden="false" customHeight="false" outlineLevel="0" collapsed="false">
      <c r="A2289" s="78" t="n">
        <v>205314396</v>
      </c>
      <c r="B2289" s="13" t="s">
        <v>3483</v>
      </c>
      <c r="C2289" s="14" t="n">
        <v>26974.5</v>
      </c>
      <c r="AMB2289" s="0"/>
      <c r="AMC2289" s="0"/>
      <c r="AMD2289" s="0"/>
      <c r="AME2289" s="0"/>
      <c r="AMF2289" s="0"/>
      <c r="AMG2289" s="0"/>
      <c r="AMH2289" s="0"/>
      <c r="AMI2289" s="0"/>
      <c r="AMJ2289" s="0"/>
    </row>
    <row r="2290" customFormat="false" ht="29.85" hidden="false" customHeight="false" outlineLevel="0" collapsed="false">
      <c r="A2290" s="78" t="n">
        <v>205314406</v>
      </c>
      <c r="B2290" s="13" t="s">
        <v>5022</v>
      </c>
      <c r="C2290" s="14" t="n">
        <v>19267.5</v>
      </c>
    </row>
    <row r="2291" customFormat="false" ht="29.85" hidden="false" customHeight="false" outlineLevel="0" collapsed="false">
      <c r="A2291" s="78" t="n">
        <v>205314408</v>
      </c>
      <c r="B2291" s="13" t="s">
        <v>1855</v>
      </c>
      <c r="C2291" s="14" t="n">
        <v>7707</v>
      </c>
    </row>
    <row r="2292" customFormat="false" ht="29.85" hidden="false" customHeight="false" outlineLevel="0" collapsed="false">
      <c r="A2292" s="101" t="n">
        <v>205314411</v>
      </c>
      <c r="B2292" s="13" t="s">
        <v>4866</v>
      </c>
      <c r="C2292" s="14" t="n">
        <v>7707</v>
      </c>
    </row>
    <row r="2293" customFormat="false" ht="29.85" hidden="false" customHeight="false" outlineLevel="0" collapsed="false">
      <c r="A2293" s="78" t="n">
        <v>205314413</v>
      </c>
      <c r="B2293" s="13" t="s">
        <v>5099</v>
      </c>
      <c r="C2293" s="14" t="n">
        <v>3853.5</v>
      </c>
    </row>
    <row r="2294" s="76" customFormat="true" ht="15.65" hidden="false" customHeight="false" outlineLevel="0" collapsed="false">
      <c r="A2294" s="78" t="n">
        <v>205314415</v>
      </c>
      <c r="B2294" s="13" t="s">
        <v>4261</v>
      </c>
      <c r="C2294" s="14" t="n">
        <v>7707</v>
      </c>
      <c r="ALZ2294" s="0"/>
      <c r="AMA2294" s="0"/>
      <c r="AMB2294" s="0"/>
      <c r="AMC2294" s="0"/>
      <c r="AMD2294" s="0"/>
      <c r="AME2294" s="0"/>
      <c r="AMF2294" s="0"/>
      <c r="AMG2294" s="0"/>
      <c r="AMH2294" s="0"/>
      <c r="AMI2294" s="0"/>
      <c r="AMJ2294" s="0"/>
    </row>
    <row r="2295" customFormat="false" ht="29.85" hidden="false" customHeight="false" outlineLevel="0" collapsed="false">
      <c r="A2295" s="78" t="n">
        <v>205314426</v>
      </c>
      <c r="B2295" s="13" t="s">
        <v>1310</v>
      </c>
      <c r="C2295" s="14" t="n">
        <v>11560.5</v>
      </c>
    </row>
    <row r="2296" customFormat="false" ht="29.85" hidden="false" customHeight="false" outlineLevel="0" collapsed="false">
      <c r="A2296" s="78" t="n">
        <v>205314428</v>
      </c>
      <c r="B2296" s="13" t="s">
        <v>644</v>
      </c>
      <c r="C2296" s="14" t="n">
        <v>23121</v>
      </c>
    </row>
    <row r="2297" customFormat="false" ht="29.85" hidden="false" customHeight="false" outlineLevel="0" collapsed="false">
      <c r="A2297" s="78" t="n">
        <v>205314438</v>
      </c>
      <c r="B2297" s="13" t="s">
        <v>3562</v>
      </c>
      <c r="C2297" s="14" t="n">
        <v>7707</v>
      </c>
    </row>
    <row r="2298" customFormat="false" ht="29.85" hidden="false" customHeight="false" outlineLevel="0" collapsed="false">
      <c r="A2298" s="101" t="n">
        <v>205314439</v>
      </c>
      <c r="B2298" s="13" t="s">
        <v>1685</v>
      </c>
      <c r="C2298" s="14" t="n">
        <v>15414</v>
      </c>
    </row>
    <row r="2299" customFormat="false" ht="29.85" hidden="false" customHeight="false" outlineLevel="0" collapsed="false">
      <c r="A2299" s="101" t="n">
        <v>205314442</v>
      </c>
      <c r="B2299" s="13" t="s">
        <v>1133</v>
      </c>
      <c r="C2299" s="14" t="n">
        <v>7707</v>
      </c>
    </row>
    <row r="2300" customFormat="false" ht="29.85" hidden="false" customHeight="false" outlineLevel="0" collapsed="false">
      <c r="A2300" s="78" t="n">
        <v>205314443</v>
      </c>
      <c r="B2300" s="13" t="s">
        <v>4310</v>
      </c>
      <c r="C2300" s="14" t="n">
        <v>23121</v>
      </c>
    </row>
    <row r="2301" customFormat="false" ht="29.85" hidden="false" customHeight="false" outlineLevel="0" collapsed="false">
      <c r="A2301" s="7" t="n">
        <v>205314444</v>
      </c>
      <c r="B2301" s="9" t="s">
        <v>4322</v>
      </c>
      <c r="C2301" s="10" t="n">
        <v>7707</v>
      </c>
    </row>
    <row r="2302" customFormat="false" ht="29.85" hidden="false" customHeight="false" outlineLevel="0" collapsed="false">
      <c r="A2302" s="7" t="n">
        <v>205314444</v>
      </c>
      <c r="B2302" s="9" t="s">
        <v>4323</v>
      </c>
      <c r="C2302" s="10" t="n">
        <v>7707</v>
      </c>
    </row>
    <row r="2303" customFormat="false" ht="29.85" hidden="false" customHeight="false" outlineLevel="0" collapsed="false">
      <c r="A2303" s="7" t="n">
        <v>205314444</v>
      </c>
      <c r="B2303" s="9" t="s">
        <v>4324</v>
      </c>
      <c r="C2303" s="10" t="n">
        <v>7707</v>
      </c>
    </row>
    <row r="2304" customFormat="false" ht="15.65" hidden="false" customHeight="false" outlineLevel="0" collapsed="false">
      <c r="A2304" s="101" t="n">
        <v>205314448</v>
      </c>
      <c r="B2304" s="13" t="s">
        <v>3428</v>
      </c>
      <c r="C2304" s="14" t="n">
        <v>23121</v>
      </c>
    </row>
    <row r="2305" customFormat="false" ht="29.85" hidden="false" customHeight="false" outlineLevel="0" collapsed="false">
      <c r="A2305" s="7" t="n">
        <v>205314450</v>
      </c>
      <c r="B2305" s="9" t="s">
        <v>5734</v>
      </c>
      <c r="C2305" s="10" t="n">
        <v>5743.4</v>
      </c>
    </row>
    <row r="2306" customFormat="false" ht="29.85" hidden="false" customHeight="false" outlineLevel="0" collapsed="false">
      <c r="A2306" s="7" t="n">
        <v>205314450</v>
      </c>
      <c r="B2306" s="9" t="s">
        <v>5735</v>
      </c>
      <c r="C2306" s="10" t="n">
        <v>5743.4</v>
      </c>
    </row>
    <row r="2307" customFormat="false" ht="29.85" hidden="false" customHeight="false" outlineLevel="0" collapsed="false">
      <c r="A2307" s="78" t="n">
        <v>205314458</v>
      </c>
      <c r="B2307" s="13" t="s">
        <v>3508</v>
      </c>
      <c r="C2307" s="14" t="n">
        <v>5743.4</v>
      </c>
    </row>
    <row r="2308" customFormat="false" ht="29.85" hidden="false" customHeight="false" outlineLevel="0" collapsed="false">
      <c r="A2308" s="78" t="n">
        <v>205314468</v>
      </c>
      <c r="B2308" s="13" t="s">
        <v>3829</v>
      </c>
      <c r="C2308" s="14" t="n">
        <v>7707</v>
      </c>
    </row>
    <row r="2309" customFormat="false" ht="29.85" hidden="false" customHeight="false" outlineLevel="0" collapsed="false">
      <c r="A2309" s="78" t="n">
        <v>205314474</v>
      </c>
      <c r="B2309" s="13" t="s">
        <v>3029</v>
      </c>
      <c r="C2309" s="14" t="n">
        <v>7707</v>
      </c>
    </row>
    <row r="2310" customFormat="false" ht="29.85" hidden="false" customHeight="false" outlineLevel="0" collapsed="false">
      <c r="A2310" s="78" t="n">
        <v>205314485</v>
      </c>
      <c r="B2310" s="13" t="s">
        <v>3522</v>
      </c>
      <c r="C2310" s="14" t="n">
        <v>5743.4</v>
      </c>
    </row>
    <row r="2311" customFormat="false" ht="29.85" hidden="false" customHeight="false" outlineLevel="0" collapsed="false">
      <c r="A2311" s="78" t="n">
        <v>205314497</v>
      </c>
      <c r="B2311" s="13" t="s">
        <v>5297</v>
      </c>
      <c r="C2311" s="14" t="n">
        <v>7707</v>
      </c>
    </row>
    <row r="2312" customFormat="false" ht="29.85" hidden="false" customHeight="false" outlineLevel="0" collapsed="false">
      <c r="A2312" s="101" t="n">
        <v>205314504</v>
      </c>
      <c r="B2312" s="13" t="s">
        <v>2205</v>
      </c>
      <c r="C2312" s="14" t="n">
        <v>7707</v>
      </c>
    </row>
    <row r="2313" customFormat="false" ht="15.65" hidden="false" customHeight="false" outlineLevel="0" collapsed="false">
      <c r="A2313" s="78" t="n">
        <v>205314506</v>
      </c>
      <c r="B2313" s="13" t="s">
        <v>1387</v>
      </c>
      <c r="C2313" s="14" t="n">
        <v>11486.8</v>
      </c>
    </row>
    <row r="2314" customFormat="false" ht="29.85" hidden="false" customHeight="false" outlineLevel="0" collapsed="false">
      <c r="A2314" s="101" t="n">
        <v>205314512</v>
      </c>
      <c r="B2314" s="13" t="s">
        <v>3652</v>
      </c>
      <c r="C2314" s="14" t="n">
        <v>7707</v>
      </c>
    </row>
    <row r="2315" customFormat="false" ht="29.85" hidden="false" customHeight="false" outlineLevel="0" collapsed="false">
      <c r="A2315" s="78" t="n">
        <v>205314513</v>
      </c>
      <c r="B2315" s="13" t="s">
        <v>6704</v>
      </c>
      <c r="C2315" s="14" t="n">
        <v>11560.5</v>
      </c>
    </row>
    <row r="2316" customFormat="false" ht="29.85" hidden="false" customHeight="false" outlineLevel="0" collapsed="false">
      <c r="A2316" s="78" t="n">
        <v>205314529</v>
      </c>
      <c r="B2316" s="13" t="s">
        <v>5953</v>
      </c>
      <c r="C2316" s="14" t="n">
        <v>30828</v>
      </c>
    </row>
    <row r="2317" customFormat="false" ht="29.85" hidden="false" customHeight="false" outlineLevel="0" collapsed="false">
      <c r="A2317" s="78" t="n">
        <v>205314530</v>
      </c>
      <c r="B2317" s="13" t="s">
        <v>1446</v>
      </c>
      <c r="C2317" s="14" t="n">
        <v>11486.8</v>
      </c>
    </row>
    <row r="2318" customFormat="false" ht="15.65" hidden="false" customHeight="false" outlineLevel="0" collapsed="false">
      <c r="A2318" s="78" t="n">
        <v>205314543</v>
      </c>
      <c r="B2318" s="13" t="s">
        <v>2596</v>
      </c>
      <c r="C2318" s="14" t="n">
        <v>23121</v>
      </c>
    </row>
    <row r="2319" customFormat="false" ht="29.85" hidden="false" customHeight="false" outlineLevel="0" collapsed="false">
      <c r="A2319" s="78" t="n">
        <v>205314556</v>
      </c>
      <c r="B2319" s="13" t="s">
        <v>3252</v>
      </c>
      <c r="C2319" s="14" t="n">
        <v>15414</v>
      </c>
    </row>
    <row r="2320" customFormat="false" ht="29.85" hidden="false" customHeight="false" outlineLevel="0" collapsed="false">
      <c r="A2320" s="78" t="n">
        <v>205314561</v>
      </c>
      <c r="B2320" s="13" t="s">
        <v>3660</v>
      </c>
      <c r="C2320" s="14" t="n">
        <v>11560.5</v>
      </c>
    </row>
    <row r="2321" customFormat="false" ht="29.85" hidden="false" customHeight="false" outlineLevel="0" collapsed="false">
      <c r="A2321" s="78" t="n">
        <v>205314562</v>
      </c>
      <c r="B2321" s="13" t="s">
        <v>1249</v>
      </c>
      <c r="C2321" s="14" t="n">
        <v>7707</v>
      </c>
    </row>
    <row r="2322" customFormat="false" ht="29.85" hidden="false" customHeight="false" outlineLevel="0" collapsed="false">
      <c r="A2322" s="78" t="n">
        <v>205314569</v>
      </c>
      <c r="B2322" s="13" t="s">
        <v>4965</v>
      </c>
      <c r="C2322" s="14" t="n">
        <v>11560.5</v>
      </c>
    </row>
    <row r="2323" customFormat="false" ht="29.85" hidden="false" customHeight="false" outlineLevel="0" collapsed="false">
      <c r="A2323" s="78" t="n">
        <v>205314572</v>
      </c>
      <c r="B2323" s="13" t="s">
        <v>5082</v>
      </c>
      <c r="C2323" s="14" t="n">
        <v>26974.5</v>
      </c>
    </row>
    <row r="2324" customFormat="false" ht="15.65" hidden="false" customHeight="false" outlineLevel="0" collapsed="false">
      <c r="A2324" s="78" t="n">
        <v>205314597</v>
      </c>
      <c r="B2324" s="13" t="s">
        <v>6631</v>
      </c>
      <c r="C2324" s="14" t="n">
        <v>3853.5</v>
      </c>
    </row>
    <row r="2325" customFormat="false" ht="29.85" hidden="false" customHeight="false" outlineLevel="0" collapsed="false">
      <c r="A2325" s="101" t="n">
        <v>205314600</v>
      </c>
      <c r="B2325" s="13" t="s">
        <v>6770</v>
      </c>
      <c r="C2325" s="14" t="n">
        <v>11560.5</v>
      </c>
    </row>
    <row r="2326" customFormat="false" ht="29.85" hidden="false" customHeight="false" outlineLevel="0" collapsed="false">
      <c r="A2326" s="78" t="n">
        <v>205314603</v>
      </c>
      <c r="B2326" s="13" t="s">
        <v>4387</v>
      </c>
      <c r="C2326" s="14" t="n">
        <v>11486.8</v>
      </c>
    </row>
    <row r="2327" customFormat="false" ht="29.85" hidden="false" customHeight="false" outlineLevel="0" collapsed="false">
      <c r="A2327" s="101" t="n">
        <v>205314604</v>
      </c>
      <c r="B2327" s="13" t="s">
        <v>6698</v>
      </c>
      <c r="C2327" s="14" t="n">
        <v>7707</v>
      </c>
    </row>
    <row r="2328" customFormat="false" ht="15.65" hidden="false" customHeight="false" outlineLevel="0" collapsed="false">
      <c r="A2328" s="78" t="n">
        <v>205314618</v>
      </c>
      <c r="B2328" s="13" t="s">
        <v>5607</v>
      </c>
      <c r="C2328" s="14" t="n">
        <v>4693.5</v>
      </c>
    </row>
    <row r="2329" customFormat="false" ht="29.85" hidden="false" customHeight="false" outlineLevel="0" collapsed="false">
      <c r="A2329" s="78" t="n">
        <v>205314620</v>
      </c>
      <c r="B2329" s="13" t="s">
        <v>5764</v>
      </c>
      <c r="C2329" s="14" t="n">
        <v>15414</v>
      </c>
    </row>
    <row r="2330" customFormat="false" ht="29.85" hidden="false" customHeight="false" outlineLevel="0" collapsed="false">
      <c r="A2330" s="78" t="n">
        <v>205314623</v>
      </c>
      <c r="B2330" s="13" t="s">
        <v>597</v>
      </c>
      <c r="C2330" s="14" t="n">
        <v>22973.6</v>
      </c>
    </row>
    <row r="2331" customFormat="false" ht="29.85" hidden="false" customHeight="false" outlineLevel="0" collapsed="false">
      <c r="A2331" s="78" t="n">
        <v>205314627</v>
      </c>
      <c r="B2331" s="13" t="s">
        <v>656</v>
      </c>
      <c r="C2331" s="14" t="n">
        <v>15414</v>
      </c>
    </row>
    <row r="2332" customFormat="false" ht="29.85" hidden="false" customHeight="false" outlineLevel="0" collapsed="false">
      <c r="A2332" s="78" t="n">
        <v>205314628</v>
      </c>
      <c r="B2332" s="13" t="s">
        <v>477</v>
      </c>
      <c r="C2332" s="14" t="n">
        <v>7707</v>
      </c>
    </row>
    <row r="2333" customFormat="false" ht="29.85" hidden="false" customHeight="false" outlineLevel="0" collapsed="false">
      <c r="A2333" s="78" t="n">
        <v>205314637</v>
      </c>
      <c r="B2333" s="13" t="s">
        <v>6589</v>
      </c>
      <c r="C2333" s="14" t="n">
        <v>11560.5</v>
      </c>
    </row>
    <row r="2334" customFormat="false" ht="29.85" hidden="false" customHeight="false" outlineLevel="0" collapsed="false">
      <c r="A2334" s="78" t="n">
        <v>205314643</v>
      </c>
      <c r="B2334" s="13" t="s">
        <v>124</v>
      </c>
      <c r="C2334" s="14" t="n">
        <v>7707</v>
      </c>
    </row>
    <row r="2335" customFormat="false" ht="29.85" hidden="false" customHeight="false" outlineLevel="0" collapsed="false">
      <c r="A2335" s="7" t="n">
        <v>205314648</v>
      </c>
      <c r="B2335" s="9" t="s">
        <v>6131</v>
      </c>
      <c r="C2335" s="10" t="n">
        <v>7707</v>
      </c>
    </row>
    <row r="2336" customFormat="false" ht="29.85" hidden="false" customHeight="false" outlineLevel="0" collapsed="false">
      <c r="A2336" s="7" t="n">
        <v>205314648</v>
      </c>
      <c r="B2336" s="9" t="s">
        <v>6132</v>
      </c>
      <c r="C2336" s="10" t="n">
        <v>7707</v>
      </c>
    </row>
    <row r="2337" customFormat="false" ht="29.85" hidden="false" customHeight="false" outlineLevel="0" collapsed="false">
      <c r="A2337" s="78" t="n">
        <v>205314652</v>
      </c>
      <c r="B2337" s="13" t="s">
        <v>3066</v>
      </c>
      <c r="C2337" s="14" t="n">
        <v>15414</v>
      </c>
    </row>
    <row r="2338" customFormat="false" ht="29.85" hidden="false" customHeight="false" outlineLevel="0" collapsed="false">
      <c r="A2338" s="78" t="n">
        <v>205314657</v>
      </c>
      <c r="B2338" s="13" t="s">
        <v>1013</v>
      </c>
      <c r="C2338" s="14" t="n">
        <v>5743.4</v>
      </c>
    </row>
    <row r="2339" customFormat="false" ht="15.65" hidden="false" customHeight="false" outlineLevel="0" collapsed="false">
      <c r="A2339" s="78" t="n">
        <v>205314658</v>
      </c>
      <c r="B2339" s="13" t="s">
        <v>4826</v>
      </c>
      <c r="C2339" s="14" t="n">
        <v>7707</v>
      </c>
    </row>
    <row r="2340" customFormat="false" ht="29.85" hidden="false" customHeight="false" outlineLevel="0" collapsed="false">
      <c r="A2340" s="78" t="n">
        <v>205314663</v>
      </c>
      <c r="B2340" s="13" t="s">
        <v>4496</v>
      </c>
      <c r="C2340" s="14" t="n">
        <v>15414</v>
      </c>
    </row>
    <row r="2341" customFormat="false" ht="29.85" hidden="false" customHeight="false" outlineLevel="0" collapsed="false">
      <c r="A2341" s="78" t="n">
        <v>205314673</v>
      </c>
      <c r="B2341" s="13" t="s">
        <v>5458</v>
      </c>
      <c r="C2341" s="14" t="n">
        <v>7707</v>
      </c>
    </row>
    <row r="2342" customFormat="false" ht="29.85" hidden="false" customHeight="false" outlineLevel="0" collapsed="false">
      <c r="A2342" s="78" t="n">
        <v>205314674</v>
      </c>
      <c r="B2342" s="13" t="s">
        <v>3199</v>
      </c>
      <c r="C2342" s="14" t="n">
        <v>23121</v>
      </c>
    </row>
    <row r="2343" customFormat="false" ht="15.65" hidden="false" customHeight="false" outlineLevel="0" collapsed="false">
      <c r="A2343" s="78" t="n">
        <v>205314683</v>
      </c>
      <c r="B2343" s="13" t="s">
        <v>3528</v>
      </c>
      <c r="C2343" s="14" t="n">
        <v>7707</v>
      </c>
    </row>
    <row r="2344" customFormat="false" ht="29.85" hidden="false" customHeight="false" outlineLevel="0" collapsed="false">
      <c r="A2344" s="102" t="n">
        <v>205314688</v>
      </c>
      <c r="B2344" s="30" t="s">
        <v>3531</v>
      </c>
      <c r="C2344" s="31" t="n">
        <v>7707</v>
      </c>
    </row>
    <row r="2345" customFormat="false" ht="29.85" hidden="false" customHeight="true" outlineLevel="0" collapsed="false">
      <c r="A2345" s="78" t="n">
        <v>205314694</v>
      </c>
      <c r="B2345" s="13" t="s">
        <v>1922</v>
      </c>
      <c r="C2345" s="14" t="n">
        <v>11560.5</v>
      </c>
    </row>
    <row r="2346" customFormat="false" ht="18.65" hidden="false" customHeight="true" outlineLevel="0" collapsed="false">
      <c r="A2346" s="78" t="n">
        <v>205314697</v>
      </c>
      <c r="B2346" s="13" t="s">
        <v>4793</v>
      </c>
      <c r="C2346" s="14" t="n">
        <v>11560.5</v>
      </c>
    </row>
    <row r="2347" s="12" customFormat="true" ht="29.85" hidden="false" customHeight="false" outlineLevel="0" collapsed="false">
      <c r="A2347" s="78" t="n">
        <v>205314699</v>
      </c>
      <c r="B2347" s="13" t="s">
        <v>5738</v>
      </c>
      <c r="C2347" s="14" t="n">
        <v>7707</v>
      </c>
      <c r="AMB2347" s="0"/>
      <c r="AMC2347" s="0"/>
      <c r="AMD2347" s="0"/>
      <c r="AME2347" s="0"/>
      <c r="AMF2347" s="0"/>
      <c r="AMG2347" s="0"/>
      <c r="AMH2347" s="0"/>
      <c r="AMI2347" s="0"/>
      <c r="AMJ2347" s="0"/>
    </row>
    <row r="2348" s="12" customFormat="true" ht="29.85" hidden="false" customHeight="false" outlineLevel="0" collapsed="false">
      <c r="A2348" s="78" t="n">
        <v>205314702</v>
      </c>
      <c r="B2348" s="13" t="s">
        <v>4846</v>
      </c>
      <c r="C2348" s="14" t="n">
        <v>11560.5</v>
      </c>
      <c r="AMB2348" s="0"/>
      <c r="AMC2348" s="0"/>
      <c r="AMD2348" s="0"/>
      <c r="AME2348" s="0"/>
      <c r="AMF2348" s="0"/>
      <c r="AMG2348" s="0"/>
      <c r="AMH2348" s="0"/>
      <c r="AMI2348" s="0"/>
      <c r="AMJ2348" s="0"/>
    </row>
    <row r="2349" customFormat="false" ht="29.85" hidden="false" customHeight="false" outlineLevel="0" collapsed="false">
      <c r="A2349" s="78" t="n">
        <v>205314703</v>
      </c>
      <c r="B2349" s="13" t="s">
        <v>3220</v>
      </c>
      <c r="C2349" s="14" t="n">
        <v>7707</v>
      </c>
    </row>
    <row r="2350" customFormat="false" ht="29.85" hidden="false" customHeight="false" outlineLevel="0" collapsed="false">
      <c r="A2350" s="78" t="n">
        <v>205314710</v>
      </c>
      <c r="B2350" s="13" t="s">
        <v>4980</v>
      </c>
      <c r="C2350" s="14" t="n">
        <v>11560.5</v>
      </c>
    </row>
    <row r="2351" s="12" customFormat="true" ht="29.85" hidden="false" customHeight="false" outlineLevel="0" collapsed="false">
      <c r="A2351" s="78" t="n">
        <v>205314712</v>
      </c>
      <c r="B2351" s="13" t="s">
        <v>2265</v>
      </c>
      <c r="C2351" s="14" t="n">
        <v>7707</v>
      </c>
      <c r="AMB2351" s="0"/>
      <c r="AMC2351" s="0"/>
      <c r="AMD2351" s="0"/>
      <c r="AME2351" s="0"/>
      <c r="AMF2351" s="0"/>
      <c r="AMG2351" s="0"/>
      <c r="AMH2351" s="0"/>
      <c r="AMI2351" s="0"/>
      <c r="AMJ2351" s="0"/>
    </row>
    <row r="2352" s="12" customFormat="true" ht="29.85" hidden="false" customHeight="false" outlineLevel="0" collapsed="false">
      <c r="A2352" s="78" t="n">
        <v>205314717</v>
      </c>
      <c r="B2352" s="13" t="s">
        <v>4606</v>
      </c>
      <c r="C2352" s="14" t="n">
        <v>7707</v>
      </c>
      <c r="AMB2352" s="0"/>
      <c r="AMC2352" s="0"/>
      <c r="AMD2352" s="0"/>
      <c r="AME2352" s="0"/>
      <c r="AMF2352" s="0"/>
      <c r="AMG2352" s="0"/>
      <c r="AMH2352" s="0"/>
      <c r="AMI2352" s="0"/>
      <c r="AMJ2352" s="0"/>
    </row>
    <row r="2353" customFormat="false" ht="29.85" hidden="false" customHeight="false" outlineLevel="0" collapsed="false">
      <c r="A2353" s="78" t="n">
        <v>205314720</v>
      </c>
      <c r="B2353" s="13" t="s">
        <v>4784</v>
      </c>
      <c r="C2353" s="14" t="n">
        <v>7707</v>
      </c>
    </row>
    <row r="2354" s="12" customFormat="true" ht="24.25" hidden="false" customHeight="true" outlineLevel="0" collapsed="false">
      <c r="A2354" s="78" t="n">
        <v>205314723</v>
      </c>
      <c r="B2354" s="13" t="s">
        <v>898</v>
      </c>
      <c r="C2354" s="14" t="n">
        <v>11560.5</v>
      </c>
      <c r="AMB2354" s="0"/>
      <c r="AMC2354" s="0"/>
      <c r="AMD2354" s="0"/>
      <c r="AME2354" s="0"/>
      <c r="AMF2354" s="0"/>
      <c r="AMG2354" s="0"/>
      <c r="AMH2354" s="0"/>
      <c r="AMI2354" s="0"/>
      <c r="AMJ2354" s="0"/>
    </row>
    <row r="2355" s="12" customFormat="true" ht="29.85" hidden="false" customHeight="false" outlineLevel="0" collapsed="false">
      <c r="A2355" s="78" t="n">
        <v>205314745</v>
      </c>
      <c r="B2355" s="13" t="s">
        <v>3854</v>
      </c>
      <c r="C2355" s="14" t="n">
        <v>7707</v>
      </c>
      <c r="AMB2355" s="0"/>
      <c r="AMC2355" s="0"/>
      <c r="AMD2355" s="0"/>
      <c r="AME2355" s="0"/>
      <c r="AMF2355" s="0"/>
      <c r="AMG2355" s="0"/>
      <c r="AMH2355" s="0"/>
      <c r="AMI2355" s="0"/>
      <c r="AMJ2355" s="0"/>
    </row>
    <row r="2356" customFormat="false" ht="15.65" hidden="false" customHeight="false" outlineLevel="0" collapsed="false">
      <c r="A2356" s="78" t="n">
        <v>205314750</v>
      </c>
      <c r="B2356" s="13" t="s">
        <v>5767</v>
      </c>
      <c r="C2356" s="14" t="n">
        <v>7707</v>
      </c>
    </row>
    <row r="2357" customFormat="false" ht="29.85" hidden="false" customHeight="false" outlineLevel="0" collapsed="false">
      <c r="A2357" s="78" t="n">
        <v>205314770</v>
      </c>
      <c r="B2357" s="13" t="s">
        <v>5901</v>
      </c>
      <c r="C2357" s="14" t="n">
        <v>7707</v>
      </c>
    </row>
    <row r="2358" customFormat="false" ht="29.85" hidden="false" customHeight="false" outlineLevel="0" collapsed="false">
      <c r="A2358" s="78" t="n">
        <v>205314774</v>
      </c>
      <c r="B2358" s="13" t="s">
        <v>217</v>
      </c>
      <c r="C2358" s="14" t="n">
        <v>7707</v>
      </c>
    </row>
    <row r="2359" customFormat="false" ht="29.85" hidden="false" customHeight="false" outlineLevel="0" collapsed="false">
      <c r="A2359" s="78" t="n">
        <v>205314778</v>
      </c>
      <c r="B2359" s="13" t="s">
        <v>2861</v>
      </c>
      <c r="C2359" s="14" t="n">
        <v>15414</v>
      </c>
    </row>
    <row r="2360" s="34" customFormat="true" ht="29.85" hidden="false" customHeight="false" outlineLevel="0" collapsed="false">
      <c r="A2360" s="78" t="n">
        <v>205314779</v>
      </c>
      <c r="B2360" s="13" t="s">
        <v>1100</v>
      </c>
      <c r="C2360" s="14" t="n">
        <v>11560.5</v>
      </c>
      <c r="D2360" s="0"/>
      <c r="E2360" s="0"/>
      <c r="F2360" s="0"/>
      <c r="G2360" s="0"/>
      <c r="H2360" s="0"/>
      <c r="I2360" s="0"/>
      <c r="J2360" s="0"/>
      <c r="K2360" s="0"/>
      <c r="L2360" s="0"/>
      <c r="M2360" s="0"/>
      <c r="ALZ2360" s="0"/>
      <c r="AMA2360" s="0"/>
      <c r="AMB2360" s="0"/>
      <c r="AMC2360" s="0"/>
      <c r="AMD2360" s="0"/>
      <c r="AME2360" s="0"/>
      <c r="AMF2360" s="0"/>
      <c r="AMG2360" s="0"/>
      <c r="AMH2360" s="0"/>
      <c r="AMI2360" s="0"/>
      <c r="AMJ2360" s="0"/>
    </row>
    <row r="2361" s="12" customFormat="true" ht="29.85" hidden="false" customHeight="false" outlineLevel="0" collapsed="false">
      <c r="A2361" s="101" t="n">
        <v>205314781</v>
      </c>
      <c r="B2361" s="13" t="s">
        <v>4088</v>
      </c>
      <c r="C2361" s="14" t="n">
        <v>7707</v>
      </c>
      <c r="AMB2361" s="0"/>
      <c r="AMC2361" s="0"/>
      <c r="AMD2361" s="0"/>
      <c r="AME2361" s="0"/>
      <c r="AMF2361" s="0"/>
      <c r="AMG2361" s="0"/>
      <c r="AMH2361" s="0"/>
      <c r="AMI2361" s="0"/>
      <c r="AMJ2361" s="0"/>
    </row>
    <row r="2362" customFormat="false" ht="29.85" hidden="false" customHeight="false" outlineLevel="0" collapsed="false">
      <c r="A2362" s="78" t="n">
        <v>205314786</v>
      </c>
      <c r="B2362" s="13" t="s">
        <v>4082</v>
      </c>
      <c r="C2362" s="14" t="n">
        <v>7707</v>
      </c>
    </row>
    <row r="2363" s="24" customFormat="true" ht="29.85" hidden="false" customHeight="false" outlineLevel="0" collapsed="false">
      <c r="A2363" s="78" t="n">
        <v>205314788</v>
      </c>
      <c r="B2363" s="13" t="s">
        <v>357</v>
      </c>
      <c r="C2363" s="14" t="n">
        <v>7707</v>
      </c>
      <c r="ALZ2363" s="0"/>
      <c r="AMA2363" s="0"/>
      <c r="AMB2363" s="0"/>
      <c r="AMC2363" s="0"/>
      <c r="AMD2363" s="0"/>
      <c r="AME2363" s="0"/>
      <c r="AMF2363" s="0"/>
      <c r="AMG2363" s="0"/>
      <c r="AMH2363" s="0"/>
      <c r="AMI2363" s="0"/>
      <c r="AMJ2363" s="0"/>
    </row>
    <row r="2364" customFormat="false" ht="29.85" hidden="false" customHeight="false" outlineLevel="0" collapsed="false">
      <c r="A2364" s="78" t="n">
        <v>205314791</v>
      </c>
      <c r="B2364" s="13" t="s">
        <v>1124</v>
      </c>
      <c r="C2364" s="14" t="n">
        <v>7707</v>
      </c>
    </row>
    <row r="2365" customFormat="false" ht="29.85" hidden="false" customHeight="false" outlineLevel="0" collapsed="false">
      <c r="A2365" s="78" t="n">
        <v>205314800</v>
      </c>
      <c r="B2365" s="13" t="s">
        <v>4989</v>
      </c>
      <c r="C2365" s="14" t="n">
        <v>23121</v>
      </c>
    </row>
    <row r="2366" customFormat="false" ht="29.85" hidden="false" customHeight="false" outlineLevel="0" collapsed="false">
      <c r="A2366" s="78" t="n">
        <v>205314801</v>
      </c>
      <c r="B2366" s="13" t="s">
        <v>220</v>
      </c>
      <c r="C2366" s="14" t="n">
        <v>7707</v>
      </c>
    </row>
    <row r="2367" customFormat="false" ht="29.85" hidden="false" customHeight="false" outlineLevel="0" collapsed="false">
      <c r="A2367" s="101" t="n">
        <v>205314805</v>
      </c>
      <c r="B2367" s="13" t="s">
        <v>647</v>
      </c>
      <c r="C2367" s="14" t="n">
        <v>7707</v>
      </c>
    </row>
    <row r="2368" customFormat="false" ht="29.85" hidden="false" customHeight="false" outlineLevel="0" collapsed="false">
      <c r="A2368" s="78" t="n">
        <v>205314806</v>
      </c>
      <c r="B2368" s="13" t="s">
        <v>2867</v>
      </c>
      <c r="C2368" s="14" t="n">
        <v>23121</v>
      </c>
    </row>
    <row r="2369" customFormat="false" ht="29.85" hidden="false" customHeight="false" outlineLevel="0" collapsed="false">
      <c r="A2369" s="78" t="n">
        <v>205314818</v>
      </c>
      <c r="B2369" s="13" t="s">
        <v>6634</v>
      </c>
      <c r="C2369" s="14" t="n">
        <v>14080.5</v>
      </c>
    </row>
    <row r="2370" s="24" customFormat="true" ht="29.85" hidden="false" customHeight="false" outlineLevel="0" collapsed="false">
      <c r="A2370" s="78" t="n">
        <v>205314819</v>
      </c>
      <c r="B2370" s="13" t="s">
        <v>5268</v>
      </c>
      <c r="C2370" s="14" t="n">
        <v>7707</v>
      </c>
      <c r="ALZ2370" s="0"/>
      <c r="AMA2370" s="0"/>
      <c r="AMB2370" s="0"/>
      <c r="AMC2370" s="0"/>
      <c r="AMD2370" s="0"/>
      <c r="AME2370" s="0"/>
      <c r="AMF2370" s="0"/>
      <c r="AMG2370" s="0"/>
      <c r="AMH2370" s="0"/>
      <c r="AMI2370" s="0"/>
      <c r="AMJ2370" s="0"/>
    </row>
    <row r="2371" customFormat="false" ht="29.85" hidden="false" customHeight="false" outlineLevel="0" collapsed="false">
      <c r="A2371" s="78" t="n">
        <v>205314825</v>
      </c>
      <c r="B2371" s="13" t="s">
        <v>5834</v>
      </c>
      <c r="C2371" s="14" t="n">
        <v>7707</v>
      </c>
    </row>
    <row r="2372" customFormat="false" ht="29.85" hidden="false" customHeight="false" outlineLevel="0" collapsed="false">
      <c r="A2372" s="101" t="n">
        <v>205314826</v>
      </c>
      <c r="B2372" s="13" t="s">
        <v>6021</v>
      </c>
      <c r="C2372" s="14" t="n">
        <v>3853.5</v>
      </c>
    </row>
    <row r="2373" s="24" customFormat="true" ht="15.65" hidden="false" customHeight="false" outlineLevel="0" collapsed="false">
      <c r="A2373" s="78" t="n">
        <v>205314830</v>
      </c>
      <c r="B2373" s="13" t="s">
        <v>3233</v>
      </c>
      <c r="C2373" s="14" t="n">
        <v>7707</v>
      </c>
      <c r="ALZ2373" s="0"/>
      <c r="AMA2373" s="0"/>
      <c r="AMB2373" s="0"/>
      <c r="AMC2373" s="0"/>
      <c r="AMD2373" s="0"/>
      <c r="AME2373" s="0"/>
      <c r="AMF2373" s="0"/>
      <c r="AMG2373" s="0"/>
      <c r="AMH2373" s="0"/>
      <c r="AMI2373" s="0"/>
      <c r="AMJ2373" s="0"/>
    </row>
    <row r="2374" customFormat="false" ht="15.65" hidden="false" customHeight="false" outlineLevel="0" collapsed="false">
      <c r="A2374" s="78" t="n">
        <v>205314831</v>
      </c>
      <c r="B2374" s="13" t="s">
        <v>5609</v>
      </c>
      <c r="C2374" s="14" t="n">
        <v>3853.5</v>
      </c>
    </row>
    <row r="2375" customFormat="false" ht="29.85" hidden="false" customHeight="false" outlineLevel="0" collapsed="false">
      <c r="A2375" s="78" t="n">
        <v>205314832</v>
      </c>
      <c r="B2375" s="13" t="s">
        <v>1670</v>
      </c>
      <c r="C2375" s="14" t="n">
        <v>7707</v>
      </c>
    </row>
    <row r="2376" customFormat="false" ht="29.85" hidden="false" customHeight="false" outlineLevel="0" collapsed="false">
      <c r="A2376" s="78" t="n">
        <v>205314836</v>
      </c>
      <c r="B2376" s="13" t="s">
        <v>1940</v>
      </c>
      <c r="C2376" s="14" t="n">
        <v>23121</v>
      </c>
    </row>
    <row r="2377" customFormat="false" ht="29.85" hidden="false" customHeight="false" outlineLevel="0" collapsed="false">
      <c r="A2377" s="101" t="n">
        <v>205314838</v>
      </c>
      <c r="B2377" s="13" t="s">
        <v>4923</v>
      </c>
      <c r="C2377" s="14" t="n">
        <v>7707</v>
      </c>
    </row>
    <row r="2378" customFormat="false" ht="29.85" hidden="false" customHeight="false" outlineLevel="0" collapsed="false">
      <c r="A2378" s="7" t="n">
        <v>205314842</v>
      </c>
      <c r="B2378" s="9" t="s">
        <v>4211</v>
      </c>
      <c r="C2378" s="10" t="n">
        <v>11560.5</v>
      </c>
    </row>
    <row r="2379" customFormat="false" ht="29.85" hidden="false" customHeight="false" outlineLevel="0" collapsed="false">
      <c r="A2379" s="7" t="n">
        <v>205314842</v>
      </c>
      <c r="B2379" s="9" t="s">
        <v>4212</v>
      </c>
      <c r="C2379" s="10" t="n">
        <v>11560.5</v>
      </c>
    </row>
    <row r="2380" customFormat="false" ht="29.85" hidden="false" customHeight="false" outlineLevel="0" collapsed="false">
      <c r="A2380" s="78" t="n">
        <v>205314843</v>
      </c>
      <c r="B2380" s="13" t="s">
        <v>841</v>
      </c>
      <c r="C2380" s="14" t="n">
        <v>11486.8</v>
      </c>
    </row>
    <row r="2381" customFormat="false" ht="29.85" hidden="false" customHeight="false" outlineLevel="0" collapsed="false">
      <c r="A2381" s="78" t="n">
        <v>205314845</v>
      </c>
      <c r="B2381" s="13" t="s">
        <v>2659</v>
      </c>
      <c r="C2381" s="14" t="n">
        <v>7707</v>
      </c>
    </row>
    <row r="2382" customFormat="false" ht="29.85" hidden="false" customHeight="false" outlineLevel="0" collapsed="false">
      <c r="A2382" s="7" t="n">
        <v>205314846</v>
      </c>
      <c r="B2382" s="9" t="s">
        <v>1364</v>
      </c>
      <c r="C2382" s="10" t="n">
        <v>7707</v>
      </c>
    </row>
    <row r="2383" s="24" customFormat="true" ht="29.85" hidden="false" customHeight="false" outlineLevel="0" collapsed="false">
      <c r="A2383" s="7" t="n">
        <v>205314846</v>
      </c>
      <c r="B2383" s="9" t="s">
        <v>1365</v>
      </c>
      <c r="C2383" s="10" t="n">
        <v>11486.8</v>
      </c>
      <c r="ALZ2383" s="0"/>
      <c r="AMA2383" s="0"/>
      <c r="AMB2383" s="0"/>
      <c r="AMC2383" s="0"/>
      <c r="AMD2383" s="0"/>
      <c r="AME2383" s="0"/>
      <c r="AMF2383" s="0"/>
      <c r="AMG2383" s="0"/>
      <c r="AMH2383" s="0"/>
      <c r="AMI2383" s="0"/>
      <c r="AMJ2383" s="0"/>
    </row>
    <row r="2384" customFormat="false" ht="29.85" hidden="false" customHeight="false" outlineLevel="0" collapsed="false">
      <c r="A2384" s="78" t="n">
        <v>205314847</v>
      </c>
      <c r="B2384" s="13" t="s">
        <v>1136</v>
      </c>
      <c r="C2384" s="14" t="n">
        <v>23121</v>
      </c>
    </row>
    <row r="2385" s="24" customFormat="true" ht="29.85" hidden="false" customHeight="false" outlineLevel="0" collapsed="false">
      <c r="A2385" s="104" t="n">
        <v>205314849</v>
      </c>
      <c r="B2385" s="67" t="s">
        <v>2480</v>
      </c>
      <c r="C2385" s="68" t="n">
        <v>11486.8</v>
      </c>
      <c r="ALZ2385" s="0"/>
      <c r="AMA2385" s="0"/>
      <c r="AMB2385" s="0"/>
      <c r="AMC2385" s="0"/>
      <c r="AMD2385" s="0"/>
      <c r="AME2385" s="0"/>
      <c r="AMF2385" s="0"/>
      <c r="AMG2385" s="0"/>
      <c r="AMH2385" s="0"/>
      <c r="AMI2385" s="0"/>
      <c r="AMJ2385" s="0"/>
    </row>
    <row r="2386" customFormat="false" ht="29.85" hidden="false" customHeight="false" outlineLevel="0" collapsed="false">
      <c r="A2386" s="101" t="n">
        <v>205314854</v>
      </c>
      <c r="B2386" s="13" t="s">
        <v>3869</v>
      </c>
      <c r="C2386" s="14" t="n">
        <v>11486.8</v>
      </c>
    </row>
    <row r="2387" s="24" customFormat="true" ht="15.65" hidden="false" customHeight="false" outlineLevel="0" collapsed="false">
      <c r="A2387" s="78" t="n">
        <v>205314856</v>
      </c>
      <c r="B2387" s="13" t="s">
        <v>4955</v>
      </c>
      <c r="C2387" s="14" t="n">
        <v>7707</v>
      </c>
      <c r="ALZ2387" s="0"/>
      <c r="AMA2387" s="0"/>
      <c r="AMB2387" s="0"/>
      <c r="AMC2387" s="0"/>
      <c r="AMD2387" s="0"/>
      <c r="AME2387" s="0"/>
      <c r="AMF2387" s="0"/>
      <c r="AMG2387" s="0"/>
      <c r="AMH2387" s="0"/>
      <c r="AMI2387" s="0"/>
      <c r="AMJ2387" s="0"/>
    </row>
    <row r="2388" customFormat="false" ht="15.65" hidden="false" customHeight="false" outlineLevel="0" collapsed="false">
      <c r="A2388" s="78" t="n">
        <v>205314857</v>
      </c>
      <c r="B2388" s="13" t="s">
        <v>5865</v>
      </c>
      <c r="C2388" s="14" t="n">
        <v>7707</v>
      </c>
    </row>
    <row r="2389" customFormat="false" ht="29.85" hidden="false" customHeight="false" outlineLevel="0" collapsed="false">
      <c r="A2389" s="101" t="n">
        <v>205314861</v>
      </c>
      <c r="B2389" s="13" t="s">
        <v>3984</v>
      </c>
      <c r="C2389" s="14" t="n">
        <v>7707</v>
      </c>
    </row>
    <row r="2390" s="24" customFormat="true" ht="29.85" hidden="false" customHeight="false" outlineLevel="0" collapsed="false">
      <c r="A2390" s="78" t="n">
        <v>205314862</v>
      </c>
      <c r="B2390" s="13" t="s">
        <v>3601</v>
      </c>
      <c r="C2390" s="14" t="n">
        <v>7707</v>
      </c>
      <c r="ALZ2390" s="0"/>
      <c r="AMA2390" s="0"/>
      <c r="AMB2390" s="0"/>
      <c r="AMC2390" s="0"/>
      <c r="AMD2390" s="0"/>
      <c r="AME2390" s="0"/>
      <c r="AMF2390" s="0"/>
      <c r="AMG2390" s="0"/>
      <c r="AMH2390" s="0"/>
      <c r="AMI2390" s="0"/>
      <c r="AMJ2390" s="0"/>
    </row>
    <row r="2391" s="12" customFormat="true" ht="29.85" hidden="false" customHeight="false" outlineLevel="0" collapsed="false">
      <c r="A2391" s="101" t="n">
        <v>205314865</v>
      </c>
      <c r="B2391" s="13" t="s">
        <v>6179</v>
      </c>
      <c r="C2391" s="14" t="n">
        <v>7707</v>
      </c>
      <c r="AMB2391" s="0"/>
      <c r="AMC2391" s="0"/>
      <c r="AMD2391" s="0"/>
      <c r="AME2391" s="0"/>
      <c r="AMF2391" s="0"/>
      <c r="AMG2391" s="0"/>
      <c r="AMH2391" s="0"/>
      <c r="AMI2391" s="0"/>
      <c r="AMJ2391" s="0"/>
    </row>
    <row r="2392" customFormat="false" ht="29.85" hidden="false" customHeight="false" outlineLevel="0" collapsed="false">
      <c r="A2392" s="78" t="n">
        <v>205314866</v>
      </c>
      <c r="B2392" s="13" t="s">
        <v>5403</v>
      </c>
      <c r="C2392" s="14" t="n">
        <v>11560.5</v>
      </c>
    </row>
    <row r="2393" customFormat="false" ht="29.85" hidden="false" customHeight="false" outlineLevel="0" collapsed="false">
      <c r="A2393" s="7" t="n">
        <v>205314868</v>
      </c>
      <c r="B2393" s="9" t="s">
        <v>3639</v>
      </c>
      <c r="C2393" s="10" t="n">
        <v>3853.5</v>
      </c>
    </row>
    <row r="2394" customFormat="false" ht="29.85" hidden="false" customHeight="false" outlineLevel="0" collapsed="false">
      <c r="A2394" s="7" t="n">
        <v>205314868</v>
      </c>
      <c r="B2394" s="9" t="s">
        <v>3640</v>
      </c>
      <c r="C2394" s="10" t="n">
        <v>3853.5</v>
      </c>
    </row>
    <row r="2395" customFormat="false" ht="29.85" hidden="false" customHeight="false" outlineLevel="0" collapsed="false">
      <c r="A2395" s="7" t="n">
        <v>205314872</v>
      </c>
      <c r="B2395" s="9" t="s">
        <v>3655</v>
      </c>
      <c r="C2395" s="10" t="n">
        <v>7707</v>
      </c>
    </row>
    <row r="2396" customFormat="false" ht="29.85" hidden="false" customHeight="false" outlineLevel="0" collapsed="false">
      <c r="A2396" s="7" t="n">
        <v>205314872</v>
      </c>
      <c r="B2396" s="9" t="s">
        <v>3656</v>
      </c>
      <c r="C2396" s="10" t="n">
        <v>7707</v>
      </c>
    </row>
    <row r="2397" customFormat="false" ht="29.85" hidden="false" customHeight="false" outlineLevel="0" collapsed="false">
      <c r="A2397" s="7" t="n">
        <v>205314872</v>
      </c>
      <c r="B2397" s="9" t="s">
        <v>3657</v>
      </c>
      <c r="C2397" s="10" t="n">
        <v>7707</v>
      </c>
    </row>
    <row r="2398" s="24" customFormat="true" ht="29.85" hidden="false" customHeight="false" outlineLevel="0" collapsed="false">
      <c r="A2398" s="78" t="n">
        <v>205314873</v>
      </c>
      <c r="B2398" s="13" t="s">
        <v>4017</v>
      </c>
      <c r="C2398" s="14" t="n">
        <v>7707</v>
      </c>
      <c r="ALZ2398" s="0"/>
      <c r="AMA2398" s="0"/>
      <c r="AMB2398" s="0"/>
      <c r="AMC2398" s="0"/>
      <c r="AMD2398" s="0"/>
      <c r="AME2398" s="0"/>
      <c r="AMF2398" s="0"/>
      <c r="AMG2398" s="0"/>
      <c r="AMH2398" s="0"/>
      <c r="AMI2398" s="0"/>
      <c r="AMJ2398" s="0"/>
    </row>
    <row r="2399" s="24" customFormat="true" ht="29.85" hidden="false" customHeight="false" outlineLevel="0" collapsed="false">
      <c r="A2399" s="78" t="n">
        <v>205314874</v>
      </c>
      <c r="B2399" s="13" t="s">
        <v>5467</v>
      </c>
      <c r="C2399" s="14" t="n">
        <v>7707</v>
      </c>
      <c r="ALZ2399" s="0"/>
      <c r="AMA2399" s="0"/>
      <c r="AMB2399" s="0"/>
      <c r="AMC2399" s="0"/>
      <c r="AMD2399" s="0"/>
      <c r="AME2399" s="0"/>
      <c r="AMF2399" s="0"/>
      <c r="AMG2399" s="0"/>
      <c r="AMH2399" s="0"/>
      <c r="AMI2399" s="0"/>
      <c r="AMJ2399" s="0"/>
    </row>
    <row r="2400" s="12" customFormat="true" ht="29.85" hidden="false" customHeight="false" outlineLevel="0" collapsed="false">
      <c r="A2400" s="78" t="n">
        <v>205314879</v>
      </c>
      <c r="B2400" s="13" t="s">
        <v>1282</v>
      </c>
      <c r="C2400" s="14" t="n">
        <v>9387</v>
      </c>
      <c r="AMB2400" s="0"/>
      <c r="AMC2400" s="0"/>
      <c r="AMD2400" s="0"/>
      <c r="AME2400" s="0"/>
      <c r="AMF2400" s="0"/>
      <c r="AMG2400" s="0"/>
      <c r="AMH2400" s="0"/>
      <c r="AMI2400" s="0"/>
      <c r="AMJ2400" s="0"/>
    </row>
    <row r="2401" s="12" customFormat="true" ht="29.85" hidden="false" customHeight="false" outlineLevel="0" collapsed="false">
      <c r="A2401" s="78" t="n">
        <v>205314882</v>
      </c>
      <c r="B2401" s="13" t="s">
        <v>904</v>
      </c>
      <c r="C2401" s="14" t="n">
        <v>7707</v>
      </c>
      <c r="AMB2401" s="0"/>
      <c r="AMC2401" s="0"/>
      <c r="AMD2401" s="0"/>
      <c r="AME2401" s="0"/>
      <c r="AMF2401" s="0"/>
      <c r="AMG2401" s="0"/>
      <c r="AMH2401" s="0"/>
      <c r="AMI2401" s="0"/>
      <c r="AMJ2401" s="0"/>
    </row>
    <row r="2402" s="12" customFormat="true" ht="29.85" hidden="false" customHeight="false" outlineLevel="0" collapsed="false">
      <c r="A2402" s="78" t="n">
        <v>205314885</v>
      </c>
      <c r="B2402" s="13" t="s">
        <v>6607</v>
      </c>
      <c r="C2402" s="14" t="n">
        <v>7707</v>
      </c>
      <c r="AMB2402" s="0"/>
      <c r="AMC2402" s="0"/>
      <c r="AMD2402" s="0"/>
      <c r="AME2402" s="0"/>
      <c r="AMF2402" s="0"/>
      <c r="AMG2402" s="0"/>
      <c r="AMH2402" s="0"/>
      <c r="AMI2402" s="0"/>
      <c r="AMJ2402" s="0"/>
    </row>
    <row r="2403" s="12" customFormat="true" ht="29.85" hidden="false" customHeight="false" outlineLevel="0" collapsed="false">
      <c r="A2403" s="78" t="n">
        <v>205314889</v>
      </c>
      <c r="B2403" s="13" t="s">
        <v>3956</v>
      </c>
      <c r="C2403" s="14" t="n">
        <v>7707</v>
      </c>
      <c r="AMB2403" s="0"/>
      <c r="AMC2403" s="0"/>
      <c r="AMD2403" s="0"/>
      <c r="AME2403" s="0"/>
      <c r="AMF2403" s="0"/>
      <c r="AMG2403" s="0"/>
      <c r="AMH2403" s="0"/>
      <c r="AMI2403" s="0"/>
      <c r="AMJ2403" s="0"/>
    </row>
    <row r="2404" s="24" customFormat="true" ht="29.85" hidden="false" customHeight="false" outlineLevel="0" collapsed="false">
      <c r="A2404" s="78" t="n">
        <v>205314891</v>
      </c>
      <c r="B2404" s="13" t="s">
        <v>3541</v>
      </c>
      <c r="C2404" s="14" t="n">
        <v>4693.5</v>
      </c>
      <c r="ALZ2404" s="0"/>
      <c r="AMA2404" s="0"/>
      <c r="AMB2404" s="0"/>
      <c r="AMC2404" s="0"/>
      <c r="AMD2404" s="0"/>
      <c r="AME2404" s="0"/>
      <c r="AMF2404" s="0"/>
      <c r="AMG2404" s="0"/>
      <c r="AMH2404" s="0"/>
      <c r="AMI2404" s="0"/>
      <c r="AMJ2404" s="0"/>
    </row>
    <row r="2405" s="12" customFormat="true" ht="29.85" hidden="false" customHeight="false" outlineLevel="0" collapsed="false">
      <c r="A2405" s="7" t="n">
        <v>205314901</v>
      </c>
      <c r="B2405" s="9" t="s">
        <v>1009</v>
      </c>
      <c r="C2405" s="10" t="n">
        <v>7707</v>
      </c>
      <c r="AMB2405" s="0"/>
      <c r="AMC2405" s="0"/>
      <c r="AMD2405" s="0"/>
      <c r="AME2405" s="0"/>
      <c r="AMF2405" s="0"/>
      <c r="AMG2405" s="0"/>
      <c r="AMH2405" s="0"/>
      <c r="AMI2405" s="0"/>
      <c r="AMJ2405" s="0"/>
    </row>
    <row r="2406" customFormat="false" ht="29.85" hidden="false" customHeight="false" outlineLevel="0" collapsed="false">
      <c r="A2406" s="7" t="n">
        <v>205314901</v>
      </c>
      <c r="B2406" s="9" t="s">
        <v>1010</v>
      </c>
      <c r="C2406" s="10" t="n">
        <v>7707</v>
      </c>
    </row>
    <row r="2407" customFormat="false" ht="15.65" hidden="false" customHeight="false" outlineLevel="0" collapsed="false">
      <c r="A2407" s="101" t="n">
        <v>205314905</v>
      </c>
      <c r="B2407" s="13" t="s">
        <v>2041</v>
      </c>
      <c r="C2407" s="14" t="n">
        <v>9387</v>
      </c>
    </row>
    <row r="2408" customFormat="false" ht="15.65" hidden="false" customHeight="false" outlineLevel="0" collapsed="false">
      <c r="A2408" s="78" t="n">
        <v>205314916</v>
      </c>
      <c r="B2408" s="13" t="s">
        <v>1981</v>
      </c>
      <c r="C2408" s="14" t="n">
        <v>3853.5</v>
      </c>
    </row>
    <row r="2409" customFormat="false" ht="29.85" hidden="false" customHeight="false" outlineLevel="0" collapsed="false">
      <c r="A2409" s="78" t="n">
        <v>205314918</v>
      </c>
      <c r="B2409" s="13" t="s">
        <v>3236</v>
      </c>
      <c r="C2409" s="14" t="n">
        <v>7707</v>
      </c>
    </row>
    <row r="2410" customFormat="false" ht="15.65" hidden="false" customHeight="false" outlineLevel="0" collapsed="false">
      <c r="A2410" s="101" t="n">
        <v>205314920</v>
      </c>
      <c r="B2410" s="13" t="s">
        <v>4230</v>
      </c>
      <c r="C2410" s="14" t="n">
        <v>15414</v>
      </c>
    </row>
    <row r="2411" customFormat="false" ht="29.85" hidden="false" customHeight="false" outlineLevel="0" collapsed="false">
      <c r="A2411" s="78" t="n">
        <v>205314943</v>
      </c>
      <c r="B2411" s="13" t="s">
        <v>4110</v>
      </c>
      <c r="C2411" s="14" t="n">
        <v>11560.5</v>
      </c>
    </row>
    <row r="2412" customFormat="false" ht="29.85" hidden="false" customHeight="false" outlineLevel="0" collapsed="false">
      <c r="A2412" s="78" t="n">
        <v>205314945</v>
      </c>
      <c r="B2412" s="13" t="s">
        <v>4267</v>
      </c>
      <c r="C2412" s="14" t="n">
        <v>11486.8</v>
      </c>
    </row>
    <row r="2413" s="24" customFormat="true" ht="15.65" hidden="false" customHeight="false" outlineLevel="0" collapsed="false">
      <c r="A2413" s="78" t="n">
        <v>205314947</v>
      </c>
      <c r="B2413" s="13" t="s">
        <v>1563</v>
      </c>
      <c r="C2413" s="14" t="n">
        <v>7707</v>
      </c>
      <c r="ALZ2413" s="0"/>
      <c r="AMA2413" s="0"/>
      <c r="AMB2413" s="0"/>
      <c r="AMC2413" s="0"/>
      <c r="AMD2413" s="0"/>
      <c r="AME2413" s="0"/>
      <c r="AMF2413" s="0"/>
      <c r="AMG2413" s="0"/>
      <c r="AMH2413" s="0"/>
      <c r="AMI2413" s="0"/>
      <c r="AMJ2413" s="0"/>
    </row>
    <row r="2414" customFormat="false" ht="29.85" hidden="false" customHeight="false" outlineLevel="0" collapsed="false">
      <c r="A2414" s="78" t="n">
        <v>205314949</v>
      </c>
      <c r="B2414" s="13" t="s">
        <v>4150</v>
      </c>
      <c r="C2414" s="14" t="n">
        <v>11560.5</v>
      </c>
    </row>
    <row r="2415" customFormat="false" ht="29.85" hidden="false" customHeight="false" outlineLevel="0" collapsed="false">
      <c r="A2415" s="78" t="n">
        <v>205314952</v>
      </c>
      <c r="B2415" s="13" t="s">
        <v>3875</v>
      </c>
      <c r="C2415" s="14" t="n">
        <v>7707</v>
      </c>
    </row>
    <row r="2416" customFormat="false" ht="15.65" hidden="false" customHeight="false" outlineLevel="0" collapsed="false">
      <c r="A2416" s="101" t="n">
        <v>205314953</v>
      </c>
      <c r="B2416" s="13" t="s">
        <v>3544</v>
      </c>
      <c r="C2416" s="14" t="n">
        <v>11486.8</v>
      </c>
    </row>
    <row r="2417" customFormat="false" ht="29.85" hidden="false" customHeight="false" outlineLevel="0" collapsed="false">
      <c r="A2417" s="78" t="n">
        <v>205314957</v>
      </c>
      <c r="B2417" s="13" t="s">
        <v>895</v>
      </c>
      <c r="C2417" s="14" t="n">
        <v>23121</v>
      </c>
    </row>
    <row r="2418" s="24" customFormat="true" ht="15.65" hidden="false" customHeight="false" outlineLevel="0" collapsed="false">
      <c r="A2418" s="78" t="n">
        <v>205314958</v>
      </c>
      <c r="B2418" s="13" t="s">
        <v>4711</v>
      </c>
      <c r="C2418" s="14" t="n">
        <v>7707</v>
      </c>
      <c r="ALZ2418" s="0"/>
      <c r="AMA2418" s="0"/>
      <c r="AMB2418" s="0"/>
      <c r="AMC2418" s="0"/>
      <c r="AMD2418" s="0"/>
      <c r="AME2418" s="0"/>
      <c r="AMF2418" s="0"/>
      <c r="AMG2418" s="0"/>
      <c r="AMH2418" s="0"/>
      <c r="AMI2418" s="0"/>
      <c r="AMJ2418" s="0"/>
    </row>
    <row r="2419" customFormat="false" ht="15.65" hidden="false" customHeight="false" outlineLevel="0" collapsed="false">
      <c r="A2419" s="78" t="n">
        <v>205314965</v>
      </c>
      <c r="B2419" s="13" t="s">
        <v>3872</v>
      </c>
      <c r="C2419" s="14" t="n">
        <v>7707</v>
      </c>
    </row>
    <row r="2420" customFormat="false" ht="15.65" hidden="false" customHeight="false" outlineLevel="0" collapsed="false">
      <c r="A2420" s="78" t="n">
        <v>205314968</v>
      </c>
      <c r="B2420" s="13" t="s">
        <v>4471</v>
      </c>
      <c r="C2420" s="14" t="n">
        <v>3853.5</v>
      </c>
    </row>
    <row r="2421" customFormat="false" ht="29.85" hidden="false" customHeight="false" outlineLevel="0" collapsed="false">
      <c r="A2421" s="78" t="n">
        <v>205314975</v>
      </c>
      <c r="B2421" s="13" t="s">
        <v>181</v>
      </c>
      <c r="C2421" s="14" t="n">
        <v>11486.8</v>
      </c>
    </row>
    <row r="2422" customFormat="false" ht="29.85" hidden="false" customHeight="false" outlineLevel="0" collapsed="false">
      <c r="A2422" s="7" t="n">
        <v>205314977</v>
      </c>
      <c r="B2422" s="9" t="s">
        <v>1172</v>
      </c>
      <c r="C2422" s="10" t="n">
        <v>7707</v>
      </c>
    </row>
    <row r="2423" customFormat="false" ht="29.85" hidden="false" customHeight="false" outlineLevel="0" collapsed="false">
      <c r="A2423" s="7" t="n">
        <v>205314977</v>
      </c>
      <c r="B2423" s="9" t="s">
        <v>1173</v>
      </c>
      <c r="C2423" s="10" t="n">
        <v>7707</v>
      </c>
    </row>
    <row r="2424" customFormat="false" ht="29.85" hidden="false" customHeight="false" outlineLevel="0" collapsed="false">
      <c r="A2424" s="78" t="n">
        <v>205314986</v>
      </c>
      <c r="B2424" s="13" t="s">
        <v>2975</v>
      </c>
      <c r="C2424" s="14" t="n">
        <v>7707</v>
      </c>
    </row>
    <row r="2425" customFormat="false" ht="29.85" hidden="false" customHeight="false" outlineLevel="0" collapsed="false">
      <c r="A2425" s="78" t="n">
        <v>205314997</v>
      </c>
      <c r="B2425" s="13" t="s">
        <v>3422</v>
      </c>
      <c r="C2425" s="14" t="n">
        <v>5743.4</v>
      </c>
    </row>
    <row r="2426" customFormat="false" ht="29.85" hidden="false" customHeight="false" outlineLevel="0" collapsed="false">
      <c r="A2426" s="78" t="n">
        <v>205314999</v>
      </c>
      <c r="B2426" s="13" t="s">
        <v>6138</v>
      </c>
      <c r="C2426" s="14" t="n">
        <v>11486.8</v>
      </c>
    </row>
    <row r="2427" s="32" customFormat="true" ht="15.65" hidden="false" customHeight="false" outlineLevel="0" collapsed="false">
      <c r="A2427" s="78" t="n">
        <v>205315000</v>
      </c>
      <c r="B2427" s="13" t="s">
        <v>1577</v>
      </c>
      <c r="C2427" s="14" t="n">
        <v>11486.8</v>
      </c>
      <c r="ALZ2427" s="0"/>
      <c r="AMA2427" s="0"/>
      <c r="AMB2427" s="0"/>
      <c r="AMC2427" s="0"/>
      <c r="AMD2427" s="0"/>
      <c r="AME2427" s="0"/>
      <c r="AMF2427" s="0"/>
      <c r="AMG2427" s="0"/>
      <c r="AMH2427" s="0"/>
      <c r="AMI2427" s="0"/>
      <c r="AMJ2427" s="0"/>
    </row>
    <row r="2428" customFormat="false" ht="15.65" hidden="false" customHeight="false" outlineLevel="0" collapsed="false">
      <c r="A2428" s="78" t="n">
        <v>205315002</v>
      </c>
      <c r="B2428" s="13" t="s">
        <v>4683</v>
      </c>
      <c r="C2428" s="14" t="n">
        <v>23121</v>
      </c>
    </row>
    <row r="2429" customFormat="false" ht="29.85" hidden="false" customHeight="false" outlineLevel="0" collapsed="false">
      <c r="A2429" s="78" t="n">
        <v>205315014</v>
      </c>
      <c r="B2429" s="13" t="s">
        <v>632</v>
      </c>
      <c r="C2429" s="14" t="n">
        <v>11560.5</v>
      </c>
    </row>
    <row r="2430" customFormat="false" ht="29.85" hidden="false" customHeight="false" outlineLevel="0" collapsed="false">
      <c r="A2430" s="78" t="n">
        <v>205315022</v>
      </c>
      <c r="B2430" s="13" t="s">
        <v>5855</v>
      </c>
      <c r="C2430" s="14" t="n">
        <v>7707</v>
      </c>
    </row>
    <row r="2431" customFormat="false" ht="29.85" hidden="false" customHeight="false" outlineLevel="0" collapsed="false">
      <c r="A2431" s="7" t="n">
        <v>205315036</v>
      </c>
      <c r="B2431" s="9" t="s">
        <v>5920</v>
      </c>
      <c r="C2431" s="10" t="n">
        <v>11486.8</v>
      </c>
    </row>
    <row r="2432" customFormat="false" ht="29.85" hidden="false" customHeight="false" outlineLevel="0" collapsed="false">
      <c r="A2432" s="7" t="n">
        <v>205315036</v>
      </c>
      <c r="B2432" s="9" t="s">
        <v>5921</v>
      </c>
      <c r="C2432" s="10" t="n">
        <v>11486.8</v>
      </c>
    </row>
    <row r="2433" customFormat="false" ht="29.85" hidden="false" customHeight="false" outlineLevel="0" collapsed="false">
      <c r="A2433" s="78" t="n">
        <v>205315042</v>
      </c>
      <c r="B2433" s="13" t="s">
        <v>5843</v>
      </c>
      <c r="C2433" s="14" t="n">
        <v>7707</v>
      </c>
    </row>
    <row r="2434" customFormat="false" ht="29.85" hidden="false" customHeight="false" outlineLevel="0" collapsed="false">
      <c r="A2434" s="7" t="n">
        <v>205315046</v>
      </c>
      <c r="B2434" s="9" t="s">
        <v>5519</v>
      </c>
      <c r="C2434" s="10" t="n">
        <v>11486.8</v>
      </c>
    </row>
    <row r="2435" customFormat="false" ht="29.85" hidden="false" customHeight="false" outlineLevel="0" collapsed="false">
      <c r="A2435" s="7" t="n">
        <v>205315046</v>
      </c>
      <c r="B2435" s="9" t="s">
        <v>5520</v>
      </c>
      <c r="C2435" s="10" t="n">
        <v>11486.8</v>
      </c>
    </row>
    <row r="2436" customFormat="false" ht="29.85" hidden="false" customHeight="false" outlineLevel="0" collapsed="false">
      <c r="A2436" s="78" t="n">
        <v>205315050</v>
      </c>
      <c r="B2436" s="13" t="s">
        <v>5786</v>
      </c>
      <c r="C2436" s="14" t="n">
        <v>23121</v>
      </c>
    </row>
    <row r="2437" customFormat="false" ht="15.65" hidden="false" customHeight="false" outlineLevel="0" collapsed="false">
      <c r="A2437" s="78" t="n">
        <v>205315055</v>
      </c>
      <c r="B2437" s="13" t="s">
        <v>1883</v>
      </c>
      <c r="C2437" s="14" t="n">
        <v>7707</v>
      </c>
    </row>
    <row r="2438" customFormat="false" ht="29.85" hidden="false" customHeight="false" outlineLevel="0" collapsed="false">
      <c r="A2438" s="78" t="n">
        <v>205315059</v>
      </c>
      <c r="B2438" s="13" t="s">
        <v>2342</v>
      </c>
      <c r="C2438" s="14" t="n">
        <v>7707</v>
      </c>
    </row>
    <row r="2439" customFormat="false" ht="29.85" hidden="false" customHeight="false" outlineLevel="0" collapsed="false">
      <c r="A2439" s="78" t="n">
        <v>205315060</v>
      </c>
      <c r="B2439" s="13" t="s">
        <v>3316</v>
      </c>
      <c r="C2439" s="14" t="n">
        <v>7707</v>
      </c>
    </row>
    <row r="2440" customFormat="false" ht="29.85" hidden="false" customHeight="false" outlineLevel="0" collapsed="false">
      <c r="A2440" s="78" t="n">
        <v>205315061</v>
      </c>
      <c r="B2440" s="13" t="s">
        <v>4345</v>
      </c>
      <c r="C2440" s="14" t="n">
        <v>11486.8</v>
      </c>
    </row>
    <row r="2441" customFormat="false" ht="29.85" hidden="false" customHeight="false" outlineLevel="0" collapsed="false">
      <c r="A2441" s="78" t="n">
        <v>205315062</v>
      </c>
      <c r="B2441" s="13" t="s">
        <v>2479</v>
      </c>
      <c r="C2441" s="14" t="n">
        <v>11486.8</v>
      </c>
    </row>
    <row r="2442" customFormat="false" ht="29.85" hidden="false" customHeight="false" outlineLevel="0" collapsed="false">
      <c r="A2442" s="78" t="n">
        <v>205315076</v>
      </c>
      <c r="B2442" s="13" t="s">
        <v>2896</v>
      </c>
      <c r="C2442" s="14" t="n">
        <v>7707</v>
      </c>
    </row>
    <row r="2443" s="12" customFormat="true" ht="29.85" hidden="false" customHeight="false" outlineLevel="0" collapsed="false">
      <c r="A2443" s="78" t="n">
        <v>205315078</v>
      </c>
      <c r="B2443" s="13" t="s">
        <v>4127</v>
      </c>
      <c r="C2443" s="14" t="n">
        <v>11560.5</v>
      </c>
      <c r="AMB2443" s="0"/>
      <c r="AMC2443" s="0"/>
      <c r="AMD2443" s="0"/>
      <c r="AME2443" s="0"/>
      <c r="AMF2443" s="0"/>
      <c r="AMG2443" s="0"/>
      <c r="AMH2443" s="0"/>
      <c r="AMI2443" s="0"/>
      <c r="AMJ2443" s="0"/>
    </row>
    <row r="2444" s="12" customFormat="true" ht="15.65" hidden="false" customHeight="false" outlineLevel="0" collapsed="false">
      <c r="A2444" s="78" t="n">
        <v>205315079</v>
      </c>
      <c r="B2444" s="13" t="s">
        <v>3097</v>
      </c>
      <c r="C2444" s="14" t="n">
        <v>22973.6</v>
      </c>
      <c r="AMB2444" s="0"/>
      <c r="AMC2444" s="0"/>
      <c r="AMD2444" s="0"/>
      <c r="AME2444" s="0"/>
      <c r="AMF2444" s="0"/>
      <c r="AMG2444" s="0"/>
      <c r="AMH2444" s="0"/>
      <c r="AMI2444" s="0"/>
      <c r="AMJ2444" s="0"/>
    </row>
    <row r="2445" customFormat="false" ht="29.85" hidden="false" customHeight="false" outlineLevel="0" collapsed="false">
      <c r="A2445" s="78" t="n">
        <v>205315084</v>
      </c>
      <c r="B2445" s="13" t="s">
        <v>4664</v>
      </c>
      <c r="C2445" s="14" t="n">
        <v>15414</v>
      </c>
    </row>
    <row r="2446" customFormat="false" ht="29.85" hidden="false" customHeight="false" outlineLevel="0" collapsed="false">
      <c r="A2446" s="101" t="n">
        <v>205315089</v>
      </c>
      <c r="B2446" s="13" t="s">
        <v>6575</v>
      </c>
      <c r="C2446" s="14" t="n">
        <v>11560.5</v>
      </c>
    </row>
    <row r="2447" s="24" customFormat="true" ht="29.85" hidden="false" customHeight="false" outlineLevel="0" collapsed="false">
      <c r="A2447" s="78" t="n">
        <v>205315090</v>
      </c>
      <c r="B2447" s="13" t="s">
        <v>3959</v>
      </c>
      <c r="C2447" s="14" t="n">
        <v>19267.5</v>
      </c>
      <c r="ALZ2447" s="0"/>
      <c r="AMA2447" s="0"/>
      <c r="AMB2447" s="0"/>
      <c r="AMC2447" s="0"/>
      <c r="AMD2447" s="0"/>
      <c r="AME2447" s="0"/>
      <c r="AMF2447" s="0"/>
      <c r="AMG2447" s="0"/>
      <c r="AMH2447" s="0"/>
      <c r="AMI2447" s="0"/>
      <c r="AMJ2447" s="0"/>
    </row>
    <row r="2448" customFormat="false" ht="29.85" hidden="false" customHeight="false" outlineLevel="0" collapsed="false">
      <c r="A2448" s="78" t="n">
        <v>205315095</v>
      </c>
      <c r="B2448" s="13" t="s">
        <v>1780</v>
      </c>
      <c r="C2448" s="14" t="n">
        <v>4693.5</v>
      </c>
    </row>
    <row r="2449" customFormat="false" ht="29.85" hidden="false" customHeight="false" outlineLevel="0" collapsed="false">
      <c r="A2449" s="78" t="n">
        <v>205315099</v>
      </c>
      <c r="B2449" s="13" t="s">
        <v>6616</v>
      </c>
      <c r="C2449" s="14" t="n">
        <v>7707</v>
      </c>
    </row>
    <row r="2450" customFormat="false" ht="15.65" hidden="false" customHeight="false" outlineLevel="0" collapsed="false">
      <c r="A2450" s="7" t="n">
        <v>205315102</v>
      </c>
      <c r="B2450" s="9" t="s">
        <v>3285</v>
      </c>
      <c r="C2450" s="10" t="n">
        <v>7707</v>
      </c>
    </row>
    <row r="2451" customFormat="false" ht="29.85" hidden="false" customHeight="false" outlineLevel="0" collapsed="false">
      <c r="A2451" s="7" t="n">
        <v>205315102</v>
      </c>
      <c r="B2451" s="20" t="s">
        <v>3286</v>
      </c>
      <c r="C2451" s="21" t="n">
        <v>7707</v>
      </c>
    </row>
    <row r="2452" customFormat="false" ht="15.65" hidden="false" customHeight="false" outlineLevel="0" collapsed="false">
      <c r="A2452" s="78" t="n">
        <v>205315105</v>
      </c>
      <c r="B2452" s="13" t="s">
        <v>1961</v>
      </c>
      <c r="C2452" s="14" t="n">
        <v>9387</v>
      </c>
    </row>
    <row r="2453" s="24" customFormat="true" ht="15.65" hidden="false" customHeight="false" outlineLevel="0" collapsed="false">
      <c r="A2453" s="78" t="n">
        <v>205315114</v>
      </c>
      <c r="B2453" s="13" t="s">
        <v>844</v>
      </c>
      <c r="C2453" s="14" t="n">
        <v>3853.5</v>
      </c>
      <c r="ALZ2453" s="0"/>
      <c r="AMA2453" s="0"/>
      <c r="AMB2453" s="0"/>
      <c r="AMC2453" s="0"/>
      <c r="AMD2453" s="0"/>
      <c r="AME2453" s="0"/>
      <c r="AMF2453" s="0"/>
      <c r="AMG2453" s="0"/>
      <c r="AMH2453" s="0"/>
      <c r="AMI2453" s="0"/>
      <c r="AMJ2453" s="0"/>
    </row>
    <row r="2454" customFormat="false" ht="29.85" hidden="false" customHeight="false" outlineLevel="0" collapsed="false">
      <c r="A2454" s="78" t="n">
        <v>205315117</v>
      </c>
      <c r="B2454" s="13" t="s">
        <v>3857</v>
      </c>
      <c r="C2454" s="14" t="n">
        <v>7707</v>
      </c>
    </row>
    <row r="2455" customFormat="false" ht="15.65" hidden="false" customHeight="false" outlineLevel="0" collapsed="false">
      <c r="A2455" s="78" t="n">
        <v>205315119</v>
      </c>
      <c r="B2455" s="13" t="s">
        <v>6855</v>
      </c>
      <c r="C2455" s="14" t="n">
        <v>3853.5</v>
      </c>
    </row>
    <row r="2456" customFormat="false" ht="29.85" hidden="false" customHeight="false" outlineLevel="0" collapsed="false">
      <c r="A2456" s="7" t="n">
        <v>205315120</v>
      </c>
      <c r="B2456" s="9" t="s">
        <v>5638</v>
      </c>
      <c r="C2456" s="10" t="n">
        <v>23467.5</v>
      </c>
    </row>
    <row r="2457" customFormat="false" ht="29.85" hidden="false" customHeight="false" outlineLevel="0" collapsed="false">
      <c r="A2457" s="7" t="n">
        <v>205315120</v>
      </c>
      <c r="B2457" s="9" t="s">
        <v>5639</v>
      </c>
      <c r="C2457" s="10" t="n">
        <v>23467.5</v>
      </c>
    </row>
    <row r="2458" s="24" customFormat="true" ht="29.85" hidden="false" customHeight="false" outlineLevel="0" collapsed="false">
      <c r="A2458" s="7" t="n">
        <v>205315120</v>
      </c>
      <c r="B2458" s="9" t="s">
        <v>5640</v>
      </c>
      <c r="C2458" s="10" t="n">
        <v>14080.5</v>
      </c>
      <c r="ALZ2458" s="0"/>
      <c r="AMA2458" s="0"/>
      <c r="AMB2458" s="0"/>
      <c r="AMC2458" s="0"/>
      <c r="AMD2458" s="0"/>
      <c r="AME2458" s="0"/>
      <c r="AMF2458" s="0"/>
      <c r="AMG2458" s="0"/>
      <c r="AMH2458" s="0"/>
      <c r="AMI2458" s="0"/>
      <c r="AMJ2458" s="0"/>
    </row>
    <row r="2459" customFormat="false" ht="29.85" hidden="false" customHeight="false" outlineLevel="0" collapsed="false">
      <c r="A2459" s="78" t="n">
        <v>205315134</v>
      </c>
      <c r="B2459" s="13" t="s">
        <v>6539</v>
      </c>
      <c r="C2459" s="14" t="n">
        <v>3853.5</v>
      </c>
    </row>
    <row r="2460" customFormat="false" ht="29.85" hidden="false" customHeight="false" outlineLevel="0" collapsed="false">
      <c r="A2460" s="101" t="n">
        <v>205315139</v>
      </c>
      <c r="B2460" s="13" t="s">
        <v>2445</v>
      </c>
      <c r="C2460" s="14" t="n">
        <v>3853.5</v>
      </c>
    </row>
    <row r="2461" customFormat="false" ht="15.65" hidden="false" customHeight="false" outlineLevel="0" collapsed="false">
      <c r="A2461" s="78" t="n">
        <v>205315142</v>
      </c>
      <c r="B2461" s="13" t="s">
        <v>2044</v>
      </c>
      <c r="C2461" s="14" t="n">
        <v>7707</v>
      </c>
    </row>
    <row r="2462" s="24" customFormat="true" ht="15.65" hidden="false" customHeight="false" outlineLevel="0" collapsed="false">
      <c r="A2462" s="78" t="n">
        <v>205315144</v>
      </c>
      <c r="B2462" s="13" t="s">
        <v>5359</v>
      </c>
      <c r="C2462" s="14" t="n">
        <v>3853.5</v>
      </c>
      <c r="ALZ2462" s="0"/>
      <c r="AMA2462" s="0"/>
      <c r="AMB2462" s="0"/>
      <c r="AMC2462" s="0"/>
      <c r="AMD2462" s="0"/>
      <c r="AME2462" s="0"/>
      <c r="AMF2462" s="0"/>
      <c r="AMG2462" s="0"/>
      <c r="AMH2462" s="0"/>
      <c r="AMI2462" s="0"/>
      <c r="AMJ2462" s="0"/>
    </row>
    <row r="2463" s="12" customFormat="true" ht="15.65" hidden="false" customHeight="false" outlineLevel="0" collapsed="false">
      <c r="A2463" s="7" t="n">
        <v>205315145</v>
      </c>
      <c r="B2463" s="9" t="s">
        <v>6578</v>
      </c>
      <c r="C2463" s="10" t="n">
        <v>11560.5</v>
      </c>
      <c r="AMB2463" s="0"/>
      <c r="AMC2463" s="0"/>
      <c r="AMD2463" s="0"/>
      <c r="AME2463" s="0"/>
      <c r="AMF2463" s="0"/>
      <c r="AMG2463" s="0"/>
      <c r="AMH2463" s="0"/>
      <c r="AMI2463" s="0"/>
      <c r="AMJ2463" s="0"/>
    </row>
    <row r="2464" s="12" customFormat="true" ht="15.65" hidden="false" customHeight="false" outlineLevel="0" collapsed="false">
      <c r="A2464" s="7" t="n">
        <v>205315145</v>
      </c>
      <c r="B2464" s="9" t="s">
        <v>6579</v>
      </c>
      <c r="C2464" s="10" t="n">
        <v>11560.5</v>
      </c>
      <c r="AMB2464" s="0"/>
      <c r="AMC2464" s="0"/>
      <c r="AMD2464" s="0"/>
      <c r="AME2464" s="0"/>
      <c r="AMF2464" s="0"/>
      <c r="AMG2464" s="0"/>
      <c r="AMH2464" s="0"/>
      <c r="AMI2464" s="0"/>
      <c r="AMJ2464" s="0"/>
    </row>
    <row r="2465" customFormat="false" ht="29.85" hidden="false" customHeight="false" outlineLevel="0" collapsed="false">
      <c r="A2465" s="7" t="n">
        <v>205315145</v>
      </c>
      <c r="B2465" s="9" t="s">
        <v>6580</v>
      </c>
      <c r="C2465" s="10" t="n">
        <v>11560.5</v>
      </c>
    </row>
    <row r="2466" s="32" customFormat="true" ht="21.45" hidden="false" customHeight="true" outlineLevel="0" collapsed="false">
      <c r="A2466" s="107" t="n">
        <v>205315160</v>
      </c>
      <c r="B2466" s="73" t="s">
        <v>6270</v>
      </c>
      <c r="C2466" s="74" t="n">
        <v>4693.5</v>
      </c>
      <c r="ALZ2466" s="0"/>
      <c r="AMA2466" s="0"/>
      <c r="AMB2466" s="0"/>
      <c r="AMC2466" s="0"/>
      <c r="AMD2466" s="0"/>
      <c r="AME2466" s="0"/>
      <c r="AMF2466" s="0"/>
      <c r="AMG2466" s="0"/>
      <c r="AMH2466" s="0"/>
      <c r="AMI2466" s="0"/>
      <c r="AMJ2466" s="0"/>
    </row>
    <row r="2467" s="24" customFormat="true" ht="29.85" hidden="false" customHeight="false" outlineLevel="0" collapsed="false">
      <c r="A2467" s="78" t="n">
        <v>205315162</v>
      </c>
      <c r="B2467" s="13" t="s">
        <v>2617</v>
      </c>
      <c r="C2467" s="14" t="n">
        <v>3853.5</v>
      </c>
      <c r="ALZ2467" s="0"/>
      <c r="AMA2467" s="0"/>
      <c r="AMB2467" s="0"/>
      <c r="AMC2467" s="0"/>
      <c r="AMD2467" s="0"/>
      <c r="AME2467" s="0"/>
      <c r="AMF2467" s="0"/>
      <c r="AMG2467" s="0"/>
      <c r="AMH2467" s="0"/>
      <c r="AMI2467" s="0"/>
      <c r="AMJ2467" s="0"/>
    </row>
    <row r="2468" customFormat="false" ht="29.85" hidden="false" customHeight="false" outlineLevel="0" collapsed="false">
      <c r="A2468" s="78" t="n">
        <v>205315166</v>
      </c>
      <c r="B2468" s="13" t="s">
        <v>3322</v>
      </c>
      <c r="C2468" s="14" t="n">
        <v>11560.5</v>
      </c>
    </row>
    <row r="2469" s="12" customFormat="true" ht="29.85" hidden="false" customHeight="false" outlineLevel="0" collapsed="false">
      <c r="A2469" s="78" t="n">
        <v>205315170</v>
      </c>
      <c r="B2469" s="13" t="s">
        <v>1931</v>
      </c>
      <c r="C2469" s="14" t="n">
        <v>7707</v>
      </c>
      <c r="AMB2469" s="0"/>
      <c r="AMC2469" s="0"/>
      <c r="AMD2469" s="0"/>
      <c r="AME2469" s="0"/>
      <c r="AMF2469" s="0"/>
      <c r="AMG2469" s="0"/>
      <c r="AMH2469" s="0"/>
      <c r="AMI2469" s="0"/>
      <c r="AMJ2469" s="0"/>
    </row>
    <row r="2470" s="12" customFormat="true" ht="29.85" hidden="false" customHeight="false" outlineLevel="0" collapsed="false">
      <c r="A2470" s="78" t="n">
        <v>205315171</v>
      </c>
      <c r="B2470" s="13" t="s">
        <v>5526</v>
      </c>
      <c r="C2470" s="14" t="n">
        <v>3853.5</v>
      </c>
      <c r="AMB2470" s="0"/>
      <c r="AMC2470" s="0"/>
      <c r="AMD2470" s="0"/>
      <c r="AME2470" s="0"/>
      <c r="AMF2470" s="0"/>
      <c r="AMG2470" s="0"/>
      <c r="AMH2470" s="0"/>
      <c r="AMI2470" s="0"/>
      <c r="AMJ2470" s="0"/>
    </row>
    <row r="2471" s="12" customFormat="true" ht="29.85" hidden="false" customHeight="false" outlineLevel="0" collapsed="false">
      <c r="A2471" s="78" t="n">
        <v>205315172</v>
      </c>
      <c r="B2471" s="13" t="s">
        <v>1958</v>
      </c>
      <c r="C2471" s="14" t="n">
        <v>9387</v>
      </c>
      <c r="AMB2471" s="0"/>
      <c r="AMC2471" s="0"/>
      <c r="AMD2471" s="0"/>
      <c r="AME2471" s="0"/>
      <c r="AMF2471" s="0"/>
      <c r="AMG2471" s="0"/>
      <c r="AMH2471" s="0"/>
      <c r="AMI2471" s="0"/>
      <c r="AMJ2471" s="0"/>
    </row>
    <row r="2472" customFormat="false" ht="29.85" hidden="false" customHeight="false" outlineLevel="0" collapsed="false">
      <c r="A2472" s="78" t="n">
        <v>205315173</v>
      </c>
      <c r="B2472" s="13" t="s">
        <v>5717</v>
      </c>
      <c r="C2472" s="14" t="n">
        <v>7707</v>
      </c>
    </row>
    <row r="2473" customFormat="false" ht="29.85" hidden="false" customHeight="false" outlineLevel="0" collapsed="false">
      <c r="A2473" s="78" t="n">
        <v>205315181</v>
      </c>
      <c r="B2473" s="13" t="s">
        <v>1568</v>
      </c>
      <c r="C2473" s="14" t="n">
        <v>7707</v>
      </c>
    </row>
    <row r="2474" s="24" customFormat="true" ht="29.85" hidden="false" customHeight="false" outlineLevel="0" collapsed="false">
      <c r="A2474" s="78" t="n">
        <v>205315182</v>
      </c>
      <c r="B2474" s="13" t="s">
        <v>3390</v>
      </c>
      <c r="C2474" s="14" t="n">
        <v>7707</v>
      </c>
      <c r="ALZ2474" s="0"/>
      <c r="AMA2474" s="0"/>
      <c r="AMB2474" s="0"/>
      <c r="AMC2474" s="0"/>
      <c r="AMD2474" s="0"/>
      <c r="AME2474" s="0"/>
      <c r="AMF2474" s="0"/>
      <c r="AMG2474" s="0"/>
      <c r="AMH2474" s="0"/>
      <c r="AMI2474" s="0"/>
      <c r="AMJ2474" s="0"/>
    </row>
    <row r="2475" s="12" customFormat="true" ht="29.85" hidden="false" customHeight="false" outlineLevel="0" collapsed="false">
      <c r="A2475" s="101" t="n">
        <v>205315193</v>
      </c>
      <c r="B2475" s="13" t="s">
        <v>2858</v>
      </c>
      <c r="C2475" s="14" t="n">
        <v>7707</v>
      </c>
      <c r="AMB2475" s="0"/>
      <c r="AMC2475" s="0"/>
      <c r="AMD2475" s="0"/>
      <c r="AME2475" s="0"/>
      <c r="AMF2475" s="0"/>
      <c r="AMG2475" s="0"/>
      <c r="AMH2475" s="0"/>
      <c r="AMI2475" s="0"/>
      <c r="AMJ2475" s="0"/>
    </row>
    <row r="2476" customFormat="false" ht="29.85" hidden="false" customHeight="false" outlineLevel="0" collapsed="false">
      <c r="A2476" s="78" t="n">
        <v>205315206</v>
      </c>
      <c r="B2476" s="13" t="s">
        <v>4133</v>
      </c>
      <c r="C2476" s="14" t="n">
        <v>3853.5</v>
      </c>
    </row>
    <row r="2477" s="65" customFormat="true" ht="29.85" hidden="false" customHeight="false" outlineLevel="0" collapsed="false">
      <c r="A2477" s="78" t="n">
        <v>205315220</v>
      </c>
      <c r="B2477" s="13" t="s">
        <v>6215</v>
      </c>
      <c r="C2477" s="14" t="n">
        <v>7707</v>
      </c>
      <c r="ALZ2477" s="12"/>
      <c r="AMA2477" s="12"/>
      <c r="AMB2477" s="0"/>
      <c r="AMC2477" s="0"/>
      <c r="AMD2477" s="0"/>
      <c r="AME2477" s="0"/>
      <c r="AMF2477" s="0"/>
      <c r="AMG2477" s="0"/>
      <c r="AMH2477" s="0"/>
      <c r="AMI2477" s="0"/>
      <c r="AMJ2477" s="0"/>
    </row>
    <row r="2478" s="12" customFormat="true" ht="29.85" hidden="false" customHeight="false" outlineLevel="0" collapsed="false">
      <c r="A2478" s="78" t="n">
        <v>205315224</v>
      </c>
      <c r="B2478" s="13" t="s">
        <v>2807</v>
      </c>
      <c r="C2478" s="14" t="n">
        <v>19267.5</v>
      </c>
      <c r="AMB2478" s="0"/>
      <c r="AMC2478" s="0"/>
      <c r="AMD2478" s="0"/>
      <c r="AME2478" s="0"/>
      <c r="AMF2478" s="0"/>
      <c r="AMG2478" s="0"/>
      <c r="AMH2478" s="0"/>
      <c r="AMI2478" s="0"/>
      <c r="AMJ2478" s="0"/>
    </row>
    <row r="2479" customFormat="false" ht="29.85" hidden="false" customHeight="false" outlineLevel="0" collapsed="false">
      <c r="A2479" s="78" t="n">
        <v>205315229</v>
      </c>
      <c r="B2479" s="13" t="s">
        <v>6583</v>
      </c>
      <c r="C2479" s="14" t="n">
        <v>23121</v>
      </c>
    </row>
    <row r="2480" customFormat="false" ht="29.85" hidden="false" customHeight="false" outlineLevel="0" collapsed="false">
      <c r="A2480" s="78" t="n">
        <v>205315242</v>
      </c>
      <c r="B2480" s="13" t="s">
        <v>3246</v>
      </c>
      <c r="C2480" s="14" t="n">
        <v>11560.5</v>
      </c>
    </row>
    <row r="2481" customFormat="false" ht="29.85" hidden="false" customHeight="false" outlineLevel="0" collapsed="false">
      <c r="A2481" s="78" t="n">
        <v>205315244</v>
      </c>
      <c r="B2481" s="13" t="s">
        <v>198</v>
      </c>
      <c r="C2481" s="14" t="n">
        <v>15414</v>
      </c>
    </row>
    <row r="2482" s="24" customFormat="true" ht="29.85" hidden="false" customHeight="false" outlineLevel="0" collapsed="false">
      <c r="A2482" s="101" t="n">
        <v>205315253</v>
      </c>
      <c r="B2482" s="13" t="s">
        <v>3878</v>
      </c>
      <c r="C2482" s="14" t="n">
        <v>11560.5</v>
      </c>
      <c r="ALZ2482" s="0"/>
      <c r="AMA2482" s="0"/>
      <c r="AMB2482" s="0"/>
      <c r="AMC2482" s="0"/>
      <c r="AMD2482" s="0"/>
      <c r="AME2482" s="0"/>
      <c r="AMF2482" s="0"/>
      <c r="AMG2482" s="0"/>
      <c r="AMH2482" s="0"/>
      <c r="AMI2482" s="0"/>
      <c r="AMJ2482" s="0"/>
    </row>
    <row r="2483" customFormat="false" ht="29.85" hidden="false" customHeight="false" outlineLevel="0" collapsed="false">
      <c r="A2483" s="78" t="n">
        <v>205315267</v>
      </c>
      <c r="B2483" s="13" t="s">
        <v>3072</v>
      </c>
      <c r="C2483" s="14" t="n">
        <v>3853.5</v>
      </c>
    </row>
    <row r="2484" customFormat="false" ht="29.85" hidden="false" customHeight="false" outlineLevel="0" collapsed="false">
      <c r="A2484" s="78" t="n">
        <v>205315283</v>
      </c>
      <c r="B2484" s="13" t="s">
        <v>3510</v>
      </c>
      <c r="C2484" s="14" t="n">
        <v>7707</v>
      </c>
    </row>
    <row r="2485" s="32" customFormat="true" ht="29.85" hidden="false" customHeight="false" outlineLevel="0" collapsed="false">
      <c r="A2485" s="78" t="n">
        <v>205315301</v>
      </c>
      <c r="B2485" s="13" t="s">
        <v>3480</v>
      </c>
      <c r="C2485" s="14" t="n">
        <v>11560.5</v>
      </c>
      <c r="ALZ2485" s="0"/>
      <c r="AMA2485" s="0"/>
      <c r="AMB2485" s="0"/>
      <c r="AMC2485" s="0"/>
      <c r="AMD2485" s="0"/>
      <c r="AME2485" s="0"/>
      <c r="AMF2485" s="0"/>
      <c r="AMG2485" s="0"/>
      <c r="AMH2485" s="0"/>
      <c r="AMI2485" s="0"/>
      <c r="AMJ2485" s="0"/>
    </row>
    <row r="2486" s="12" customFormat="true" ht="15.65" hidden="false" customHeight="false" outlineLevel="0" collapsed="false">
      <c r="A2486" s="7" t="n">
        <v>205315304</v>
      </c>
      <c r="B2486" s="9" t="s">
        <v>581</v>
      </c>
      <c r="C2486" s="10" t="n">
        <v>15414</v>
      </c>
      <c r="AMB2486" s="0"/>
      <c r="AMC2486" s="0"/>
      <c r="AMD2486" s="0"/>
      <c r="AME2486" s="0"/>
      <c r="AMF2486" s="0"/>
      <c r="AMG2486" s="0"/>
      <c r="AMH2486" s="0"/>
      <c r="AMI2486" s="0"/>
      <c r="AMJ2486" s="0"/>
    </row>
    <row r="2487" s="12" customFormat="true" ht="29.85" hidden="false" customHeight="false" outlineLevel="0" collapsed="false">
      <c r="A2487" s="7" t="n">
        <v>205315304</v>
      </c>
      <c r="B2487" s="9" t="s">
        <v>582</v>
      </c>
      <c r="C2487" s="10" t="n">
        <v>15414</v>
      </c>
      <c r="AMB2487" s="0"/>
      <c r="AMC2487" s="0"/>
      <c r="AMD2487" s="0"/>
      <c r="AME2487" s="0"/>
      <c r="AMF2487" s="0"/>
      <c r="AMG2487" s="0"/>
      <c r="AMH2487" s="0"/>
      <c r="AMI2487" s="0"/>
      <c r="AMJ2487" s="0"/>
    </row>
    <row r="2488" s="24" customFormat="true" ht="29.85" hidden="false" customHeight="false" outlineLevel="0" collapsed="false">
      <c r="A2488" s="101" t="n">
        <v>205315309</v>
      </c>
      <c r="B2488" s="13" t="s">
        <v>5443</v>
      </c>
      <c r="C2488" s="14" t="n">
        <v>11560.5</v>
      </c>
      <c r="ALZ2488" s="0"/>
      <c r="AMA2488" s="0"/>
      <c r="AMB2488" s="0"/>
      <c r="AMC2488" s="0"/>
      <c r="AMD2488" s="0"/>
      <c r="AME2488" s="0"/>
      <c r="AMF2488" s="0"/>
      <c r="AMG2488" s="0"/>
      <c r="AMH2488" s="0"/>
      <c r="AMI2488" s="0"/>
      <c r="AMJ2488" s="0"/>
    </row>
    <row r="2489" customFormat="false" ht="29.85" hidden="false" customHeight="false" outlineLevel="0" collapsed="false">
      <c r="A2489" s="78" t="n">
        <v>205315311</v>
      </c>
      <c r="B2489" s="13" t="s">
        <v>4407</v>
      </c>
      <c r="C2489" s="14" t="n">
        <v>9387</v>
      </c>
    </row>
    <row r="2490" customFormat="false" ht="15.65" hidden="false" customHeight="false" outlineLevel="0" collapsed="false">
      <c r="A2490" s="78" t="n">
        <v>205315316</v>
      </c>
      <c r="B2490" s="13" t="s">
        <v>673</v>
      </c>
      <c r="C2490" s="14" t="n">
        <v>11560.5</v>
      </c>
    </row>
    <row r="2491" customFormat="false" ht="29.85" hidden="false" customHeight="false" outlineLevel="0" collapsed="false">
      <c r="A2491" s="78" t="n">
        <v>205315322</v>
      </c>
      <c r="B2491" s="13" t="s">
        <v>3761</v>
      </c>
      <c r="C2491" s="14" t="n">
        <v>11560.5</v>
      </c>
    </row>
    <row r="2492" customFormat="false" ht="29.85" hidden="false" customHeight="false" outlineLevel="0" collapsed="false">
      <c r="A2492" s="78" t="n">
        <v>205315325</v>
      </c>
      <c r="B2492" s="13" t="s">
        <v>6078</v>
      </c>
      <c r="C2492" s="14" t="n">
        <v>7707</v>
      </c>
    </row>
    <row r="2493" customFormat="false" ht="29.85" hidden="false" customHeight="false" outlineLevel="0" collapsed="false">
      <c r="A2493" s="78" t="n">
        <v>205315343</v>
      </c>
      <c r="B2493" s="13" t="s">
        <v>4532</v>
      </c>
      <c r="C2493" s="14" t="n">
        <v>11486.8</v>
      </c>
    </row>
    <row r="2494" customFormat="false" ht="29.85" hidden="false" customHeight="false" outlineLevel="0" collapsed="false">
      <c r="A2494" s="78" t="n">
        <v>205315388</v>
      </c>
      <c r="B2494" s="13" t="s">
        <v>5461</v>
      </c>
      <c r="C2494" s="14" t="n">
        <v>3853.5</v>
      </c>
    </row>
    <row r="2495" s="12" customFormat="true" ht="29.85" hidden="false" customHeight="false" outlineLevel="0" collapsed="false">
      <c r="A2495" s="78" t="n">
        <v>205315396</v>
      </c>
      <c r="B2495" s="13" t="s">
        <v>6366</v>
      </c>
      <c r="C2495" s="14" t="n">
        <v>7707</v>
      </c>
      <c r="AMB2495" s="0"/>
      <c r="AMC2495" s="0"/>
      <c r="AMD2495" s="0"/>
      <c r="AME2495" s="0"/>
      <c r="AMF2495" s="0"/>
      <c r="AMG2495" s="0"/>
      <c r="AMH2495" s="0"/>
      <c r="AMI2495" s="0"/>
      <c r="AMJ2495" s="0"/>
    </row>
    <row r="2496" s="12" customFormat="true" ht="29.85" hidden="false" customHeight="false" outlineLevel="0" collapsed="false">
      <c r="A2496" s="78" t="n">
        <v>205315406</v>
      </c>
      <c r="B2496" s="13" t="s">
        <v>6264</v>
      </c>
      <c r="C2496" s="14" t="n">
        <v>7707</v>
      </c>
      <c r="AMB2496" s="0"/>
      <c r="AMC2496" s="0"/>
      <c r="AMD2496" s="0"/>
      <c r="AME2496" s="0"/>
      <c r="AMF2496" s="0"/>
      <c r="AMG2496" s="0"/>
      <c r="AMH2496" s="0"/>
      <c r="AMI2496" s="0"/>
      <c r="AMJ2496" s="0"/>
    </row>
    <row r="2497" s="24" customFormat="true" ht="29.85" hidden="false" customHeight="false" outlineLevel="0" collapsed="false">
      <c r="A2497" s="78" t="n">
        <v>205315420</v>
      </c>
      <c r="B2497" s="13" t="s">
        <v>5758</v>
      </c>
      <c r="C2497" s="14" t="n">
        <v>11486.8</v>
      </c>
      <c r="ALZ2497" s="0"/>
      <c r="AMA2497" s="0"/>
      <c r="AMB2497" s="0"/>
      <c r="AMC2497" s="0"/>
      <c r="AMD2497" s="0"/>
      <c r="AME2497" s="0"/>
      <c r="AMF2497" s="0"/>
      <c r="AMG2497" s="0"/>
      <c r="AMH2497" s="0"/>
      <c r="AMI2497" s="0"/>
      <c r="AMJ2497" s="0"/>
    </row>
    <row r="2498" customFormat="false" ht="29.85" hidden="false" customHeight="false" outlineLevel="0" collapsed="false">
      <c r="A2498" s="101" t="n">
        <v>205315431</v>
      </c>
      <c r="B2498" s="13" t="s">
        <v>3767</v>
      </c>
      <c r="C2498" s="14" t="n">
        <v>7707</v>
      </c>
    </row>
    <row r="2499" s="32" customFormat="true" ht="29.85" hidden="false" customHeight="false" outlineLevel="0" collapsed="false">
      <c r="A2499" s="78" t="n">
        <v>205315433</v>
      </c>
      <c r="B2499" s="13" t="s">
        <v>2293</v>
      </c>
      <c r="C2499" s="14" t="n">
        <v>7707</v>
      </c>
      <c r="ALZ2499" s="0"/>
      <c r="AMA2499" s="0"/>
      <c r="AMB2499" s="0"/>
      <c r="AMC2499" s="0"/>
      <c r="AMD2499" s="0"/>
      <c r="AME2499" s="0"/>
      <c r="AMF2499" s="0"/>
      <c r="AMG2499" s="0"/>
      <c r="AMH2499" s="0"/>
      <c r="AMI2499" s="0"/>
      <c r="AMJ2499" s="0"/>
    </row>
    <row r="2500" s="65" customFormat="true" ht="29.85" hidden="false" customHeight="false" outlineLevel="0" collapsed="false">
      <c r="A2500" s="78" t="n">
        <v>205315437</v>
      </c>
      <c r="B2500" s="13" t="s">
        <v>2103</v>
      </c>
      <c r="C2500" s="14" t="n">
        <v>7707</v>
      </c>
      <c r="ALZ2500" s="12"/>
      <c r="AMA2500" s="12"/>
      <c r="AMB2500" s="0"/>
      <c r="AMC2500" s="0"/>
      <c r="AMD2500" s="0"/>
      <c r="AME2500" s="0"/>
      <c r="AMF2500" s="0"/>
      <c r="AMG2500" s="0"/>
      <c r="AMH2500" s="0"/>
      <c r="AMI2500" s="0"/>
      <c r="AMJ2500" s="0"/>
    </row>
    <row r="2501" s="12" customFormat="true" ht="29.85" hidden="false" customHeight="false" outlineLevel="0" collapsed="false">
      <c r="A2501" s="78" t="n">
        <v>205315442</v>
      </c>
      <c r="B2501" s="13" t="s">
        <v>3726</v>
      </c>
      <c r="C2501" s="14" t="n">
        <v>7707</v>
      </c>
      <c r="AMB2501" s="0"/>
      <c r="AMC2501" s="0"/>
      <c r="AMD2501" s="0"/>
      <c r="AME2501" s="0"/>
      <c r="AMF2501" s="0"/>
      <c r="AMG2501" s="0"/>
      <c r="AMH2501" s="0"/>
      <c r="AMI2501" s="0"/>
      <c r="AMJ2501" s="0"/>
    </row>
    <row r="2502" customFormat="false" ht="29.85" hidden="false" customHeight="false" outlineLevel="0" collapsed="false">
      <c r="A2502" s="78" t="n">
        <v>205315470</v>
      </c>
      <c r="B2502" s="13" t="s">
        <v>3046</v>
      </c>
      <c r="C2502" s="14" t="n">
        <v>7707</v>
      </c>
    </row>
    <row r="2503" customFormat="false" ht="29.85" hidden="false" customHeight="false" outlineLevel="0" collapsed="false">
      <c r="A2503" s="7" t="n">
        <v>205315471</v>
      </c>
      <c r="B2503" s="9" t="s">
        <v>2329</v>
      </c>
      <c r="C2503" s="10" t="n">
        <v>7707</v>
      </c>
    </row>
    <row r="2504" customFormat="false" ht="29.85" hidden="false" customHeight="false" outlineLevel="0" collapsed="false">
      <c r="A2504" s="7" t="n">
        <v>205315471</v>
      </c>
      <c r="B2504" s="20" t="s">
        <v>2330</v>
      </c>
      <c r="C2504" s="21" t="n">
        <v>7707</v>
      </c>
    </row>
    <row r="2505" customFormat="false" ht="29.85" hidden="false" customHeight="false" outlineLevel="0" collapsed="false">
      <c r="A2505" s="78" t="n">
        <v>205315492</v>
      </c>
      <c r="B2505" s="13" t="s">
        <v>6212</v>
      </c>
      <c r="C2505" s="14" t="n">
        <v>7707</v>
      </c>
    </row>
    <row r="2506" s="43" customFormat="true" ht="15.65" hidden="false" customHeight="false" outlineLevel="0" collapsed="false">
      <c r="A2506" s="78" t="n">
        <v>205315591</v>
      </c>
      <c r="B2506" s="13" t="s">
        <v>233</v>
      </c>
      <c r="C2506" s="14" t="n">
        <v>7707</v>
      </c>
      <c r="ALZ2506" s="12"/>
      <c r="AMA2506" s="12"/>
      <c r="AMB2506" s="0"/>
      <c r="AMC2506" s="0"/>
      <c r="AMD2506" s="0"/>
      <c r="AME2506" s="0"/>
      <c r="AMF2506" s="0"/>
      <c r="AMG2506" s="0"/>
      <c r="AMH2506" s="0"/>
      <c r="AMI2506" s="0"/>
      <c r="AMJ2506" s="0"/>
    </row>
    <row r="2507" s="12" customFormat="true" ht="29.85" hidden="false" customHeight="false" outlineLevel="0" collapsed="false">
      <c r="A2507" s="78" t="n">
        <v>205315601</v>
      </c>
      <c r="B2507" s="13" t="s">
        <v>4208</v>
      </c>
      <c r="C2507" s="14" t="n">
        <v>3853.5</v>
      </c>
      <c r="AMB2507" s="0"/>
      <c r="AMC2507" s="0"/>
      <c r="AMD2507" s="0"/>
      <c r="AME2507" s="0"/>
      <c r="AMF2507" s="0"/>
      <c r="AMG2507" s="0"/>
      <c r="AMH2507" s="0"/>
      <c r="AMI2507" s="0"/>
      <c r="AMJ2507" s="0"/>
    </row>
    <row r="2508" customFormat="false" ht="29.85" hidden="false" customHeight="false" outlineLevel="0" collapsed="false">
      <c r="A2508" s="78" t="n">
        <v>205315678</v>
      </c>
      <c r="B2508" s="13" t="s">
        <v>474</v>
      </c>
      <c r="C2508" s="14" t="n">
        <v>3853.5</v>
      </c>
    </row>
    <row r="2509" s="24" customFormat="true" ht="29.85" hidden="false" customHeight="false" outlineLevel="0" collapsed="false">
      <c r="A2509" s="7" t="n">
        <v>205315691</v>
      </c>
      <c r="B2509" s="9" t="s">
        <v>5330</v>
      </c>
      <c r="C2509" s="10" t="n">
        <v>3853.5</v>
      </c>
      <c r="ALZ2509" s="0"/>
      <c r="AMA2509" s="0"/>
      <c r="AMB2509" s="0"/>
      <c r="AMC2509" s="0"/>
      <c r="AMD2509" s="0"/>
      <c r="AME2509" s="0"/>
      <c r="AMF2509" s="0"/>
      <c r="AMG2509" s="0"/>
      <c r="AMH2509" s="0"/>
      <c r="AMI2509" s="0"/>
      <c r="AMJ2509" s="0"/>
    </row>
    <row r="2510" s="24" customFormat="true" ht="29.85" hidden="false" customHeight="false" outlineLevel="0" collapsed="false">
      <c r="A2510" s="7" t="n">
        <v>205315691</v>
      </c>
      <c r="B2510" s="9" t="s">
        <v>5331</v>
      </c>
      <c r="C2510" s="10" t="n">
        <v>3853.5</v>
      </c>
      <c r="ALZ2510" s="0"/>
      <c r="AMA2510" s="0"/>
      <c r="AMB2510" s="0"/>
      <c r="AMC2510" s="0"/>
      <c r="AMD2510" s="0"/>
      <c r="AME2510" s="0"/>
      <c r="AMF2510" s="0"/>
      <c r="AMG2510" s="0"/>
      <c r="AMH2510" s="0"/>
      <c r="AMI2510" s="0"/>
      <c r="AMJ2510" s="0"/>
    </row>
    <row r="2511" customFormat="false" ht="29.85" hidden="false" customHeight="false" outlineLevel="0" collapsed="false">
      <c r="A2511" s="78" t="n">
        <v>205315794</v>
      </c>
      <c r="B2511" s="13" t="s">
        <v>3142</v>
      </c>
      <c r="C2511" s="14" t="n">
        <v>3853.5</v>
      </c>
    </row>
    <row r="2512" customFormat="false" ht="29.85" hidden="false" customHeight="false" outlineLevel="0" collapsed="false">
      <c r="A2512" s="101" t="n">
        <v>205315894</v>
      </c>
      <c r="B2512" s="13" t="s">
        <v>3559</v>
      </c>
      <c r="C2512" s="14" t="n">
        <v>3853.5</v>
      </c>
    </row>
    <row r="2513" s="92" customFormat="true" ht="15" hidden="false" customHeight="false" outlineLevel="0" collapsed="false">
      <c r="A2513" s="108"/>
      <c r="B2513" s="90"/>
      <c r="C2513" s="91"/>
      <c r="ALZ2513" s="0"/>
      <c r="AMA2513" s="0"/>
      <c r="AMB2513" s="0"/>
      <c r="AMC2513" s="0"/>
      <c r="AMD2513" s="0"/>
      <c r="AME2513" s="0"/>
      <c r="AMF2513" s="0"/>
      <c r="AMG2513" s="0"/>
      <c r="AMH2513" s="0"/>
      <c r="AMI2513" s="0"/>
      <c r="AMJ2513" s="0"/>
    </row>
    <row r="2514" customFormat="false" ht="12.8" hidden="false" customHeight="false" outlineLevel="0" collapsed="false"/>
    <row r="2515" customFormat="false" ht="12.8" hidden="false" customHeight="false" outlineLevel="0" collapsed="false"/>
    <row r="2516" customFormat="false" ht="12.8" hidden="false" customHeight="false" outlineLevel="0" collapsed="false"/>
    <row r="2517" customFormat="false" ht="12.8" hidden="false" customHeight="false" outlineLevel="0" collapsed="false"/>
    <row r="2518" customFormat="false" ht="12.8" hidden="false" customHeight="false" outlineLevel="0" collapsed="false"/>
  </sheetData>
  <autoFilter ref="A1:C2512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4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43" activeCellId="0" sqref="142:143"/>
    </sheetView>
  </sheetViews>
  <sheetFormatPr defaultRowHeight="12.8"/>
  <cols>
    <col collapsed="false" hidden="false" max="1" min="1" style="109" width="11.5204081632653"/>
    <col collapsed="false" hidden="false" max="2" min="2" style="109" width="24.1734693877551"/>
    <col collapsed="false" hidden="false" max="8" min="3" style="109" width="11.5204081632653"/>
    <col collapsed="false" hidden="false" max="9" min="9" style="109" width="60.015306122449"/>
    <col collapsed="false" hidden="false" max="1025" min="10" style="109" width="11.5204081632653"/>
  </cols>
  <sheetData>
    <row r="1" s="112" customFormat="true" ht="15" hidden="false" customHeight="false" outlineLevel="0" collapsed="false">
      <c r="A1" s="110" t="s">
        <v>0</v>
      </c>
      <c r="B1" s="110" t="s">
        <v>1</v>
      </c>
      <c r="C1" s="110" t="s">
        <v>2</v>
      </c>
      <c r="D1" s="110" t="s">
        <v>3</v>
      </c>
      <c r="E1" s="110" t="s">
        <v>4</v>
      </c>
      <c r="F1" s="110" t="s">
        <v>5</v>
      </c>
      <c r="G1" s="110" t="s">
        <v>6</v>
      </c>
      <c r="H1" s="110" t="s">
        <v>7</v>
      </c>
      <c r="I1" s="110" t="s">
        <v>8</v>
      </c>
      <c r="J1" s="111" t="s">
        <v>9</v>
      </c>
      <c r="K1" s="110" t="s">
        <v>10</v>
      </c>
      <c r="L1" s="110"/>
      <c r="AMI1" s="109"/>
      <c r="AMJ1" s="109"/>
    </row>
    <row r="2" customFormat="false" ht="15.75" hidden="false" customHeight="false" outlineLevel="0" collapsed="false">
      <c r="A2" s="113" t="s">
        <v>4098</v>
      </c>
      <c r="B2" s="114" t="s">
        <v>4099</v>
      </c>
      <c r="C2" s="114" t="s">
        <v>4100</v>
      </c>
      <c r="D2" s="114" t="s">
        <v>28</v>
      </c>
      <c r="E2" s="114" t="n">
        <v>73907</v>
      </c>
      <c r="F2" s="114" t="n">
        <v>1</v>
      </c>
      <c r="G2" s="114" t="n">
        <v>3853.5</v>
      </c>
      <c r="H2" s="114" t="n">
        <f aca="false">(G2*F2)*2</f>
        <v>7707</v>
      </c>
      <c r="I2" s="115" t="s">
        <v>4101</v>
      </c>
      <c r="J2" s="116" t="n">
        <v>3853.5</v>
      </c>
      <c r="K2" s="114" t="n">
        <f aca="false">H2+H3-J2-J3-J4-J5</f>
        <v>0</v>
      </c>
      <c r="L2" s="114"/>
    </row>
    <row r="3" customFormat="false" ht="15.75" hidden="false" customHeight="false" outlineLevel="0" collapsed="false">
      <c r="A3" s="113"/>
      <c r="B3" s="114"/>
      <c r="C3" s="114"/>
      <c r="D3" s="114"/>
      <c r="E3" s="114"/>
      <c r="F3" s="114" t="n">
        <v>8</v>
      </c>
      <c r="G3" s="114" t="n">
        <v>5000</v>
      </c>
      <c r="H3" s="114" t="n">
        <f aca="false">(G3*F3)*2</f>
        <v>80000</v>
      </c>
      <c r="I3" s="115" t="s">
        <v>4102</v>
      </c>
      <c r="J3" s="116" t="n">
        <v>40000</v>
      </c>
      <c r="K3" s="114" t="n">
        <v>0</v>
      </c>
      <c r="L3" s="114"/>
    </row>
    <row r="4" customFormat="false" ht="15.75" hidden="false" customHeight="false" outlineLevel="0" collapsed="false">
      <c r="A4" s="113"/>
      <c r="B4" s="114"/>
      <c r="C4" s="114"/>
      <c r="D4" s="114"/>
      <c r="E4" s="114"/>
      <c r="F4" s="114"/>
      <c r="G4" s="114"/>
      <c r="H4" s="114"/>
      <c r="I4" s="115" t="s">
        <v>4103</v>
      </c>
      <c r="J4" s="116" t="n">
        <v>3853.5</v>
      </c>
      <c r="K4" s="114" t="n">
        <v>0</v>
      </c>
      <c r="L4" s="114"/>
    </row>
    <row r="5" customFormat="false" ht="15.75" hidden="false" customHeight="false" outlineLevel="0" collapsed="false">
      <c r="A5" s="113"/>
      <c r="B5" s="114"/>
      <c r="C5" s="114"/>
      <c r="D5" s="114"/>
      <c r="E5" s="114"/>
      <c r="F5" s="114"/>
      <c r="G5" s="114"/>
      <c r="H5" s="114"/>
      <c r="I5" s="115" t="s">
        <v>4104</v>
      </c>
      <c r="J5" s="116" t="n">
        <v>40000</v>
      </c>
      <c r="K5" s="114" t="n">
        <v>0</v>
      </c>
      <c r="L5" s="114"/>
    </row>
    <row r="6" s="82" customFormat="true" ht="15.75" hidden="false" customHeight="false" outlineLevel="0" collapsed="false">
      <c r="A6" s="117" t="s">
        <v>2209</v>
      </c>
      <c r="B6" s="77" t="s">
        <v>2210</v>
      </c>
      <c r="C6" s="77" t="s">
        <v>1473</v>
      </c>
      <c r="D6" s="77" t="s">
        <v>63</v>
      </c>
      <c r="E6" s="77" t="n">
        <v>134435</v>
      </c>
      <c r="F6" s="77" t="n">
        <v>5</v>
      </c>
      <c r="G6" s="77" t="n">
        <v>3853.5</v>
      </c>
      <c r="H6" s="77" t="n">
        <f aca="false">G6*F6</f>
        <v>19267.5</v>
      </c>
      <c r="I6" s="80" t="s">
        <v>2211</v>
      </c>
      <c r="J6" s="81" t="n">
        <v>28717</v>
      </c>
      <c r="K6" s="77" t="n">
        <f aca="false">H6+H7+H8+H9+H10-J6-J7-J8-J9</f>
        <v>8400.5</v>
      </c>
      <c r="L6" s="77"/>
    </row>
    <row r="7" s="82" customFormat="true" ht="15.75" hidden="false" customHeight="false" outlineLevel="0" collapsed="false">
      <c r="A7" s="117"/>
      <c r="B7" s="77"/>
      <c r="C7" s="77"/>
      <c r="D7" s="77"/>
      <c r="E7" s="77"/>
      <c r="F7" s="77" t="n">
        <v>6</v>
      </c>
      <c r="G7" s="77" t="n">
        <v>5000</v>
      </c>
      <c r="H7" s="77" t="n">
        <f aca="false">(G7*F7)+(1100*2)*6</f>
        <v>43200</v>
      </c>
      <c r="I7" s="80" t="s">
        <v>2212</v>
      </c>
      <c r="J7" s="81" t="n">
        <v>49000</v>
      </c>
      <c r="K7" s="77" t="n">
        <v>0</v>
      </c>
      <c r="L7" s="77"/>
    </row>
    <row r="8" s="82" customFormat="true" ht="15.75" hidden="false" customHeight="false" outlineLevel="0" collapsed="false">
      <c r="A8" s="117"/>
      <c r="B8" s="77"/>
      <c r="C8" s="77"/>
      <c r="D8" s="77"/>
      <c r="E8" s="77"/>
      <c r="F8" s="77" t="n">
        <v>5</v>
      </c>
      <c r="G8" s="77" t="n">
        <v>5743.5</v>
      </c>
      <c r="H8" s="77" t="n">
        <f aca="false">G8*F8</f>
        <v>28717.5</v>
      </c>
      <c r="I8" s="80" t="s">
        <v>2213</v>
      </c>
      <c r="J8" s="81" t="n">
        <v>19267.5</v>
      </c>
      <c r="K8" s="77" t="n">
        <v>0</v>
      </c>
      <c r="L8" s="77"/>
    </row>
    <row r="9" s="82" customFormat="true" ht="15.75" hidden="false" customHeight="false" outlineLevel="0" collapsed="false">
      <c r="A9" s="117"/>
      <c r="B9" s="77"/>
      <c r="C9" s="77"/>
      <c r="D9" s="77"/>
      <c r="E9" s="77"/>
      <c r="F9" s="77" t="n">
        <v>6</v>
      </c>
      <c r="G9" s="77" t="n">
        <v>7000</v>
      </c>
      <c r="H9" s="77" t="n">
        <f aca="false">G9*F9</f>
        <v>42000</v>
      </c>
      <c r="I9" s="80" t="s">
        <v>2214</v>
      </c>
      <c r="J9" s="81" t="n">
        <v>36000</v>
      </c>
      <c r="K9" s="77" t="n">
        <v>0</v>
      </c>
      <c r="L9" s="77"/>
    </row>
    <row r="10" s="82" customFormat="true" ht="15" hidden="false" customHeight="false" outlineLevel="0" collapsed="false">
      <c r="A10" s="117"/>
      <c r="B10" s="77"/>
      <c r="C10" s="77"/>
      <c r="D10" s="77"/>
      <c r="E10" s="77"/>
      <c r="F10" s="77" t="n">
        <v>1</v>
      </c>
      <c r="G10" s="77" t="n">
        <v>6000</v>
      </c>
      <c r="H10" s="77" t="n">
        <f aca="false">(G10*F10)+1100*2</f>
        <v>8200</v>
      </c>
      <c r="I10" s="80"/>
      <c r="J10" s="81"/>
      <c r="K10" s="77" t="n">
        <v>0</v>
      </c>
      <c r="L10" s="77"/>
    </row>
    <row r="11" s="82" customFormat="true" ht="15.75" hidden="false" customHeight="false" outlineLevel="0" collapsed="false">
      <c r="A11" s="117" t="s">
        <v>2008</v>
      </c>
      <c r="B11" s="77" t="s">
        <v>2009</v>
      </c>
      <c r="C11" s="77" t="s">
        <v>1756</v>
      </c>
      <c r="D11" s="77" t="s">
        <v>28</v>
      </c>
      <c r="E11" s="77" t="n">
        <v>52242</v>
      </c>
      <c r="F11" s="77" t="n">
        <v>1</v>
      </c>
      <c r="G11" s="77" t="n">
        <v>3853.5</v>
      </c>
      <c r="H11" s="77" t="n">
        <f aca="false">(G11*F11)*2</f>
        <v>7707</v>
      </c>
      <c r="I11" s="80" t="s">
        <v>2010</v>
      </c>
      <c r="J11" s="81" t="n">
        <v>3853.5</v>
      </c>
      <c r="K11" s="77" t="n">
        <f aca="false">H11+H12-J11-J12-J13</f>
        <v>-500</v>
      </c>
      <c r="L11" s="77"/>
    </row>
    <row r="12" s="82" customFormat="true" ht="15.75" hidden="false" customHeight="false" outlineLevel="0" collapsed="false">
      <c r="A12" s="117"/>
      <c r="B12" s="77"/>
      <c r="C12" s="77"/>
      <c r="D12" s="77"/>
      <c r="E12" s="77"/>
      <c r="F12" s="77" t="n">
        <v>5</v>
      </c>
      <c r="G12" s="77" t="n">
        <v>5000</v>
      </c>
      <c r="H12" s="77" t="n">
        <f aca="false">(G12*F12)*2</f>
        <v>50000</v>
      </c>
      <c r="I12" s="80" t="s">
        <v>2011</v>
      </c>
      <c r="J12" s="81" t="n">
        <v>50500</v>
      </c>
      <c r="K12" s="77" t="n">
        <v>0</v>
      </c>
      <c r="L12" s="77"/>
    </row>
    <row r="13" s="82" customFormat="true" ht="15.75" hidden="false" customHeight="false" outlineLevel="0" collapsed="false">
      <c r="A13" s="117"/>
      <c r="B13" s="77"/>
      <c r="C13" s="77"/>
      <c r="D13" s="77"/>
      <c r="E13" s="77"/>
      <c r="F13" s="77"/>
      <c r="G13" s="77"/>
      <c r="H13" s="77"/>
      <c r="I13" s="80" t="s">
        <v>2012</v>
      </c>
      <c r="J13" s="81" t="n">
        <v>3853.5</v>
      </c>
      <c r="K13" s="77" t="n">
        <v>0</v>
      </c>
      <c r="L13" s="77"/>
    </row>
    <row r="14" customFormat="false" ht="15.75" hidden="false" customHeight="false" outlineLevel="0" collapsed="false">
      <c r="A14" s="113" t="s">
        <v>4141</v>
      </c>
      <c r="B14" s="114" t="s">
        <v>4142</v>
      </c>
      <c r="C14" s="114" t="s">
        <v>1756</v>
      </c>
      <c r="D14" s="114" t="s">
        <v>47</v>
      </c>
      <c r="E14" s="114" t="n">
        <v>38690</v>
      </c>
      <c r="F14" s="114" t="n">
        <v>2</v>
      </c>
      <c r="G14" s="114" t="n">
        <v>4470</v>
      </c>
      <c r="H14" s="114" t="n">
        <f aca="false">G14*F14</f>
        <v>8940</v>
      </c>
      <c r="I14" s="115" t="s">
        <v>4143</v>
      </c>
      <c r="J14" s="116" t="n">
        <v>8940</v>
      </c>
      <c r="K14" s="114" t="n">
        <f aca="false">H14+H15-J14-J15</f>
        <v>0</v>
      </c>
      <c r="L14" s="114"/>
    </row>
    <row r="15" customFormat="false" ht="15.75" hidden="false" customHeight="false" outlineLevel="0" collapsed="false">
      <c r="A15" s="113"/>
      <c r="B15" s="114"/>
      <c r="C15" s="114"/>
      <c r="D15" s="114"/>
      <c r="E15" s="114"/>
      <c r="F15" s="114" t="n">
        <v>5</v>
      </c>
      <c r="G15" s="114" t="n">
        <v>6000</v>
      </c>
      <c r="H15" s="114" t="n">
        <f aca="false">(G15*F15)+600*5</f>
        <v>33000</v>
      </c>
      <c r="I15" s="115" t="s">
        <v>4144</v>
      </c>
      <c r="J15" s="116" t="n">
        <v>33000</v>
      </c>
      <c r="K15" s="114" t="n">
        <v>0</v>
      </c>
      <c r="L15" s="114"/>
    </row>
    <row r="16" s="82" customFormat="true" ht="15.75" hidden="false" customHeight="false" outlineLevel="0" collapsed="false">
      <c r="A16" s="117" t="s">
        <v>3209</v>
      </c>
      <c r="B16" s="77" t="s">
        <v>3210</v>
      </c>
      <c r="C16" s="77" t="s">
        <v>2828</v>
      </c>
      <c r="D16" s="77" t="s">
        <v>34</v>
      </c>
      <c r="E16" s="77" t="n">
        <v>110163</v>
      </c>
      <c r="F16" s="77" t="n">
        <v>9</v>
      </c>
      <c r="G16" s="77" t="n">
        <v>3853.5</v>
      </c>
      <c r="H16" s="77" t="n">
        <f aca="false">G16*F16</f>
        <v>34681.5</v>
      </c>
      <c r="I16" s="80" t="s">
        <v>3211</v>
      </c>
      <c r="J16" s="81" t="n">
        <v>34681.5</v>
      </c>
      <c r="K16" s="77" t="n">
        <f aca="false">H16+H17-J16-J17-J18-J19</f>
        <v>-53081.5</v>
      </c>
      <c r="L16" s="77"/>
    </row>
    <row r="17" s="82" customFormat="true" ht="15.75" hidden="false" customHeight="false" outlineLevel="0" collapsed="false">
      <c r="A17" s="117"/>
      <c r="B17" s="77"/>
      <c r="C17" s="77"/>
      <c r="D17" s="77"/>
      <c r="E17" s="77"/>
      <c r="F17" s="77" t="n">
        <v>4</v>
      </c>
      <c r="G17" s="77" t="n">
        <v>5000</v>
      </c>
      <c r="H17" s="77" t="n">
        <f aca="false">(G17*F17)+600*4</f>
        <v>22400</v>
      </c>
      <c r="I17" s="80" t="s">
        <v>3212</v>
      </c>
      <c r="J17" s="81" t="n">
        <v>16000</v>
      </c>
      <c r="K17" s="77" t="n">
        <v>0</v>
      </c>
      <c r="L17" s="77"/>
    </row>
    <row r="18" s="82" customFormat="true" ht="15.75" hidden="false" customHeight="false" outlineLevel="0" collapsed="false">
      <c r="A18" s="117"/>
      <c r="B18" s="77"/>
      <c r="C18" s="77"/>
      <c r="D18" s="77"/>
      <c r="E18" s="77"/>
      <c r="F18" s="77"/>
      <c r="G18" s="77"/>
      <c r="H18" s="77"/>
      <c r="I18" s="80" t="s">
        <v>3213</v>
      </c>
      <c r="J18" s="81" t="n">
        <v>34681.5</v>
      </c>
      <c r="K18" s="77" t="n">
        <v>0</v>
      </c>
      <c r="L18" s="77"/>
    </row>
    <row r="19" s="82" customFormat="true" ht="15.75" hidden="false" customHeight="false" outlineLevel="0" collapsed="false">
      <c r="A19" s="117"/>
      <c r="B19" s="77"/>
      <c r="C19" s="77"/>
      <c r="D19" s="77"/>
      <c r="E19" s="77"/>
      <c r="F19" s="77"/>
      <c r="G19" s="77"/>
      <c r="H19" s="77"/>
      <c r="I19" s="80" t="s">
        <v>3214</v>
      </c>
      <c r="J19" s="81" t="n">
        <v>24800</v>
      </c>
      <c r="K19" s="77" t="n">
        <v>0</v>
      </c>
      <c r="L19" s="77"/>
    </row>
    <row r="20" s="82" customFormat="true" ht="15.75" hidden="false" customHeight="false" outlineLevel="0" collapsed="false">
      <c r="A20" s="117" t="s">
        <v>5168</v>
      </c>
      <c r="B20" s="77" t="s">
        <v>5169</v>
      </c>
      <c r="C20" s="77" t="s">
        <v>3121</v>
      </c>
      <c r="D20" s="77" t="s">
        <v>142</v>
      </c>
      <c r="E20" s="77" t="n">
        <v>26310</v>
      </c>
      <c r="F20" s="77" t="n">
        <v>3</v>
      </c>
      <c r="G20" s="77" t="n">
        <v>3670</v>
      </c>
      <c r="H20" s="77" t="n">
        <f aca="false">G20*F20</f>
        <v>11010</v>
      </c>
      <c r="I20" s="80" t="s">
        <v>5170</v>
      </c>
      <c r="J20" s="81" t="n">
        <v>11010</v>
      </c>
      <c r="K20" s="77" t="n">
        <f aca="false">H20+H21-J20-J21-J22</f>
        <v>-9810</v>
      </c>
      <c r="L20" s="77"/>
    </row>
    <row r="21" s="82" customFormat="true" ht="15.75" hidden="false" customHeight="false" outlineLevel="0" collapsed="false">
      <c r="A21" s="117"/>
      <c r="B21" s="77"/>
      <c r="C21" s="77"/>
      <c r="D21" s="77"/>
      <c r="E21" s="77"/>
      <c r="F21" s="77" t="n">
        <v>3</v>
      </c>
      <c r="G21" s="77" t="n">
        <v>5000</v>
      </c>
      <c r="H21" s="77" t="n">
        <f aca="false">G21*F21</f>
        <v>15000</v>
      </c>
      <c r="I21" s="80" t="s">
        <v>5171</v>
      </c>
      <c r="J21" s="81" t="n">
        <v>11010</v>
      </c>
      <c r="K21" s="77" t="n">
        <v>0</v>
      </c>
      <c r="L21" s="77"/>
    </row>
    <row r="22" s="82" customFormat="true" ht="15.75" hidden="false" customHeight="false" outlineLevel="0" collapsed="false">
      <c r="A22" s="117"/>
      <c r="B22" s="77"/>
      <c r="C22" s="77"/>
      <c r="D22" s="77"/>
      <c r="E22" s="77"/>
      <c r="F22" s="77"/>
      <c r="G22" s="77"/>
      <c r="H22" s="77"/>
      <c r="I22" s="80" t="s">
        <v>5172</v>
      </c>
      <c r="J22" s="81" t="n">
        <v>13800</v>
      </c>
      <c r="K22" s="77" t="n">
        <v>0</v>
      </c>
      <c r="L22" s="77"/>
    </row>
    <row r="23" s="82" customFormat="true" ht="15.75" hidden="false" customHeight="false" outlineLevel="0" collapsed="false">
      <c r="A23" s="118" t="s">
        <v>805</v>
      </c>
      <c r="B23" s="77" t="s">
        <v>806</v>
      </c>
      <c r="C23" s="77" t="s">
        <v>166</v>
      </c>
      <c r="D23" s="77" t="s">
        <v>47</v>
      </c>
      <c r="E23" s="77" t="n">
        <v>13440</v>
      </c>
      <c r="F23" s="77" t="n">
        <v>2</v>
      </c>
      <c r="G23" s="77" t="n">
        <v>3670</v>
      </c>
      <c r="H23" s="77" t="n">
        <f aca="false">G23*F23</f>
        <v>7340</v>
      </c>
      <c r="I23" s="80" t="s">
        <v>807</v>
      </c>
      <c r="J23" s="81" t="n">
        <v>7340</v>
      </c>
      <c r="K23" s="77" t="n">
        <f aca="false">H23+H24-J23-J24</f>
        <v>-500</v>
      </c>
      <c r="L23" s="77"/>
    </row>
    <row r="24" s="82" customFormat="true" ht="15.75" hidden="false" customHeight="false" outlineLevel="0" collapsed="false">
      <c r="A24" s="118"/>
      <c r="B24" s="77"/>
      <c r="C24" s="77"/>
      <c r="D24" s="77"/>
      <c r="E24" s="77"/>
      <c r="F24" s="77" t="n">
        <v>1</v>
      </c>
      <c r="G24" s="77" t="n">
        <v>5000</v>
      </c>
      <c r="H24" s="77" t="n">
        <f aca="false">(G24*F24)+600</f>
        <v>5600</v>
      </c>
      <c r="I24" s="80" t="s">
        <v>808</v>
      </c>
      <c r="J24" s="81" t="n">
        <v>6100</v>
      </c>
      <c r="K24" s="77" t="n">
        <v>0</v>
      </c>
      <c r="L24" s="77"/>
    </row>
    <row r="25" s="82" customFormat="true" ht="15.75" hidden="false" customHeight="false" outlineLevel="0" collapsed="false">
      <c r="A25" s="117" t="s">
        <v>1411</v>
      </c>
      <c r="B25" s="77" t="s">
        <v>1412</v>
      </c>
      <c r="C25" s="77" t="s">
        <v>166</v>
      </c>
      <c r="D25" s="77" t="s">
        <v>142</v>
      </c>
      <c r="E25" s="77" t="n">
        <v>31721</v>
      </c>
      <c r="F25" s="77" t="n">
        <v>3</v>
      </c>
      <c r="G25" s="77" t="n">
        <v>3853.5</v>
      </c>
      <c r="H25" s="77" t="n">
        <f aca="false">(G25*F25)*2</f>
        <v>23121</v>
      </c>
      <c r="I25" s="80" t="s">
        <v>1413</v>
      </c>
      <c r="J25" s="81" t="n">
        <v>11560.5</v>
      </c>
      <c r="K25" s="77" t="n">
        <f aca="false">H25+H26-J25-J26-J27-J28</f>
        <v>1400</v>
      </c>
      <c r="L25" s="77"/>
    </row>
    <row r="26" s="82" customFormat="true" ht="15.75" hidden="false" customHeight="false" outlineLevel="0" collapsed="false">
      <c r="A26" s="117"/>
      <c r="B26" s="77"/>
      <c r="C26" s="77"/>
      <c r="D26" s="77"/>
      <c r="E26" s="77"/>
      <c r="F26" s="77" t="n">
        <v>1</v>
      </c>
      <c r="G26" s="77" t="n">
        <v>5000</v>
      </c>
      <c r="H26" s="77" t="n">
        <f aca="false">(G26*F26)*2</f>
        <v>10000</v>
      </c>
      <c r="I26" s="80" t="s">
        <v>1414</v>
      </c>
      <c r="J26" s="81" t="n">
        <v>4300</v>
      </c>
      <c r="K26" s="77" t="n">
        <v>0</v>
      </c>
      <c r="L26" s="77"/>
    </row>
    <row r="27" s="82" customFormat="true" ht="15.75" hidden="false" customHeight="false" outlineLevel="0" collapsed="false">
      <c r="A27" s="117"/>
      <c r="B27" s="77"/>
      <c r="C27" s="77"/>
      <c r="D27" s="77"/>
      <c r="E27" s="77"/>
      <c r="F27" s="77"/>
      <c r="G27" s="77"/>
      <c r="H27" s="77"/>
      <c r="I27" s="80" t="s">
        <v>1415</v>
      </c>
      <c r="J27" s="81" t="n">
        <v>11560.5</v>
      </c>
      <c r="K27" s="77" t="n">
        <v>0</v>
      </c>
      <c r="L27" s="77"/>
    </row>
    <row r="28" s="82" customFormat="true" ht="15.75" hidden="false" customHeight="false" outlineLevel="0" collapsed="false">
      <c r="A28" s="117"/>
      <c r="B28" s="77"/>
      <c r="C28" s="77"/>
      <c r="D28" s="77"/>
      <c r="E28" s="77"/>
      <c r="F28" s="77"/>
      <c r="G28" s="77"/>
      <c r="H28" s="77"/>
      <c r="I28" s="80" t="s">
        <v>1416</v>
      </c>
      <c r="J28" s="81" t="n">
        <v>4300</v>
      </c>
      <c r="K28" s="77" t="n">
        <v>0</v>
      </c>
      <c r="L28" s="77"/>
    </row>
    <row r="29" customFormat="false" ht="15.75" hidden="false" customHeight="false" outlineLevel="0" collapsed="false">
      <c r="A29" s="119" t="s">
        <v>398</v>
      </c>
      <c r="B29" s="114" t="s">
        <v>399</v>
      </c>
      <c r="C29" s="114" t="s">
        <v>166</v>
      </c>
      <c r="D29" s="114" t="s">
        <v>47</v>
      </c>
      <c r="E29" s="114" t="n">
        <v>22487</v>
      </c>
      <c r="F29" s="114" t="n">
        <v>2</v>
      </c>
      <c r="G29" s="114" t="n">
        <v>5743.5</v>
      </c>
      <c r="H29" s="114" t="n">
        <f aca="false">G29*F29</f>
        <v>11487</v>
      </c>
      <c r="I29" s="115" t="s">
        <v>400</v>
      </c>
      <c r="J29" s="116" t="n">
        <v>11486.8</v>
      </c>
      <c r="K29" s="114" t="n">
        <f aca="false">H29+H30-J29-J30</f>
        <v>0.200000000000728</v>
      </c>
      <c r="L29" s="114"/>
    </row>
    <row r="30" customFormat="false" ht="15.75" hidden="false" customHeight="false" outlineLevel="0" collapsed="false">
      <c r="A30" s="119"/>
      <c r="B30" s="114"/>
      <c r="C30" s="114"/>
      <c r="D30" s="114"/>
      <c r="E30" s="114"/>
      <c r="F30" s="114" t="n">
        <v>1</v>
      </c>
      <c r="G30" s="114" t="n">
        <v>7000</v>
      </c>
      <c r="H30" s="114" t="n">
        <f aca="false">(G30*F30)+2100</f>
        <v>9100</v>
      </c>
      <c r="I30" s="115" t="s">
        <v>401</v>
      </c>
      <c r="J30" s="116" t="n">
        <v>9100</v>
      </c>
      <c r="K30" s="114" t="n">
        <v>0</v>
      </c>
      <c r="L30" s="114"/>
    </row>
    <row r="31" customFormat="false" ht="15.75" hidden="false" customHeight="false" outlineLevel="0" collapsed="false">
      <c r="A31" s="119" t="s">
        <v>402</v>
      </c>
      <c r="B31" s="114" t="s">
        <v>403</v>
      </c>
      <c r="C31" s="114" t="s">
        <v>166</v>
      </c>
      <c r="D31" s="114" t="s">
        <v>47</v>
      </c>
      <c r="E31" s="114" t="n">
        <v>19287</v>
      </c>
      <c r="F31" s="114" t="n">
        <v>2</v>
      </c>
      <c r="G31" s="114" t="n">
        <v>5743.5</v>
      </c>
      <c r="H31" s="114" t="n">
        <f aca="false">G31*F31</f>
        <v>11487</v>
      </c>
      <c r="I31" s="115" t="s">
        <v>404</v>
      </c>
      <c r="J31" s="116" t="n">
        <v>11486.8</v>
      </c>
      <c r="K31" s="114" t="n">
        <f aca="false">H31+H32-J31-J32</f>
        <v>0.200000000000728</v>
      </c>
      <c r="L31" s="114"/>
    </row>
    <row r="32" customFormat="false" ht="15.75" hidden="false" customHeight="false" outlineLevel="0" collapsed="false">
      <c r="A32" s="119"/>
      <c r="B32" s="114"/>
      <c r="C32" s="114"/>
      <c r="D32" s="114"/>
      <c r="E32" s="114"/>
      <c r="F32" s="114" t="n">
        <v>1</v>
      </c>
      <c r="G32" s="114" t="n">
        <v>7000</v>
      </c>
      <c r="H32" s="114" t="n">
        <f aca="false">G32*F32</f>
        <v>7000</v>
      </c>
      <c r="I32" s="115" t="s">
        <v>405</v>
      </c>
      <c r="J32" s="116" t="n">
        <v>7000</v>
      </c>
      <c r="K32" s="114" t="n">
        <v>0</v>
      </c>
      <c r="L32" s="114"/>
    </row>
    <row r="33" customFormat="false" ht="15.75" hidden="false" customHeight="false" outlineLevel="0" collapsed="false">
      <c r="A33" s="114" t="s">
        <v>2669</v>
      </c>
      <c r="B33" s="114" t="s">
        <v>2670</v>
      </c>
      <c r="C33" s="114" t="s">
        <v>2671</v>
      </c>
      <c r="D33" s="114" t="s">
        <v>43</v>
      </c>
      <c r="E33" s="114" t="n">
        <v>39900</v>
      </c>
      <c r="F33" s="114" t="n">
        <f aca="false">D33-C33</f>
        <v>7</v>
      </c>
      <c r="G33" s="114" t="n">
        <v>5000</v>
      </c>
      <c r="H33" s="114" t="n">
        <f aca="false">(G33*F33)+(600*7)+1100*7</f>
        <v>46900</v>
      </c>
      <c r="I33" s="115" t="s">
        <v>2672</v>
      </c>
      <c r="J33" s="116" t="n">
        <v>46900</v>
      </c>
      <c r="K33" s="114" t="n">
        <f aca="false">H33-J33</f>
        <v>0</v>
      </c>
    </row>
    <row r="34" customFormat="false" ht="15.75" hidden="false" customHeight="false" outlineLevel="0" collapsed="false">
      <c r="A34" s="114" t="s">
        <v>1471</v>
      </c>
      <c r="B34" s="114" t="s">
        <v>1472</v>
      </c>
      <c r="C34" s="114" t="s">
        <v>1473</v>
      </c>
      <c r="D34" s="114" t="s">
        <v>43</v>
      </c>
      <c r="E34" s="114" t="n">
        <v>31200</v>
      </c>
      <c r="F34" s="114" t="n">
        <f aca="false">D34-C34</f>
        <v>6</v>
      </c>
      <c r="G34" s="114" t="n">
        <v>5000</v>
      </c>
      <c r="H34" s="114" t="n">
        <f aca="false">(G34*F34)+(600*2)*6</f>
        <v>37200</v>
      </c>
      <c r="I34" s="115" t="s">
        <v>1474</v>
      </c>
      <c r="J34" s="116" t="n">
        <v>37200</v>
      </c>
      <c r="K34" s="114" t="n">
        <f aca="false">H34-J34</f>
        <v>0</v>
      </c>
      <c r="L34" s="114"/>
    </row>
    <row r="35" customFormat="false" ht="15.75" hidden="false" customHeight="false" outlineLevel="0" collapsed="false">
      <c r="A35" s="119" t="s">
        <v>1754</v>
      </c>
      <c r="B35" s="114" t="s">
        <v>1755</v>
      </c>
      <c r="C35" s="114" t="s">
        <v>1756</v>
      </c>
      <c r="D35" s="114" t="s">
        <v>28</v>
      </c>
      <c r="E35" s="114" t="n">
        <v>24770</v>
      </c>
      <c r="F35" s="114" t="n">
        <v>1</v>
      </c>
      <c r="G35" s="114" t="n">
        <v>3670</v>
      </c>
      <c r="H35" s="114" t="n">
        <f aca="false">G35*F35</f>
        <v>3670</v>
      </c>
      <c r="I35" s="115" t="s">
        <v>1757</v>
      </c>
      <c r="J35" s="116" t="n">
        <v>25000</v>
      </c>
      <c r="K35" s="114" t="n">
        <f aca="false">H35+H36-J35-J36</f>
        <v>0</v>
      </c>
      <c r="L35" s="114"/>
    </row>
    <row r="36" customFormat="false" ht="15.75" hidden="false" customHeight="false" outlineLevel="0" collapsed="false">
      <c r="A36" s="119"/>
      <c r="B36" s="114"/>
      <c r="C36" s="114"/>
      <c r="D36" s="114"/>
      <c r="E36" s="114"/>
      <c r="F36" s="114" t="n">
        <v>5</v>
      </c>
      <c r="G36" s="114" t="n">
        <v>5000</v>
      </c>
      <c r="H36" s="114" t="n">
        <f aca="false">G36*F36</f>
        <v>25000</v>
      </c>
      <c r="I36" s="115" t="s">
        <v>1758</v>
      </c>
      <c r="J36" s="116" t="n">
        <v>3670</v>
      </c>
      <c r="K36" s="114" t="n">
        <v>0</v>
      </c>
      <c r="L36" s="114"/>
    </row>
    <row r="37" customFormat="false" ht="15.75" hidden="false" customHeight="false" outlineLevel="0" collapsed="false">
      <c r="A37" s="113" t="s">
        <v>2392</v>
      </c>
      <c r="B37" s="114" t="s">
        <v>2393</v>
      </c>
      <c r="C37" s="114" t="s">
        <v>1756</v>
      </c>
      <c r="D37" s="114" t="s">
        <v>28</v>
      </c>
      <c r="E37" s="114" t="n">
        <v>24770</v>
      </c>
      <c r="F37" s="114" t="n">
        <v>1</v>
      </c>
      <c r="G37" s="114" t="n">
        <v>3670</v>
      </c>
      <c r="H37" s="114" t="n">
        <f aca="false">G37*F37</f>
        <v>3670</v>
      </c>
      <c r="I37" s="115" t="s">
        <v>2394</v>
      </c>
      <c r="J37" s="116" t="n">
        <v>3670</v>
      </c>
      <c r="K37" s="114" t="n">
        <f aca="false">H37+H38-J37-J38</f>
        <v>0</v>
      </c>
      <c r="L37" s="114"/>
    </row>
    <row r="38" customFormat="false" ht="15.75" hidden="false" customHeight="false" outlineLevel="0" collapsed="false">
      <c r="A38" s="113"/>
      <c r="B38" s="114"/>
      <c r="C38" s="114"/>
      <c r="D38" s="114"/>
      <c r="E38" s="114"/>
      <c r="F38" s="114" t="n">
        <v>5</v>
      </c>
      <c r="G38" s="114" t="n">
        <v>5000</v>
      </c>
      <c r="H38" s="114" t="n">
        <f aca="false">G38*F38</f>
        <v>25000</v>
      </c>
      <c r="I38" s="115" t="s">
        <v>2395</v>
      </c>
      <c r="J38" s="116" t="n">
        <v>25000</v>
      </c>
      <c r="K38" s="114" t="n">
        <v>0</v>
      </c>
      <c r="L38" s="114"/>
    </row>
    <row r="39" customFormat="false" ht="15.75" hidden="false" customHeight="false" outlineLevel="0" collapsed="false">
      <c r="A39" s="113" t="s">
        <v>6803</v>
      </c>
      <c r="B39" s="114" t="s">
        <v>6804</v>
      </c>
      <c r="C39" s="114" t="s">
        <v>2828</v>
      </c>
      <c r="D39" s="114" t="s">
        <v>142</v>
      </c>
      <c r="E39" s="114" t="n">
        <v>30310</v>
      </c>
      <c r="F39" s="114" t="n">
        <v>3</v>
      </c>
      <c r="G39" s="114" t="n">
        <v>3670</v>
      </c>
      <c r="H39" s="114" t="n">
        <f aca="false">G39*F39</f>
        <v>11010</v>
      </c>
      <c r="I39" s="115" t="s">
        <v>6805</v>
      </c>
      <c r="J39" s="116" t="n">
        <v>11010</v>
      </c>
      <c r="K39" s="114" t="n">
        <f aca="false">H39+H40-J39-J40</f>
        <v>0</v>
      </c>
      <c r="L39" s="114"/>
    </row>
    <row r="40" customFormat="false" ht="15.75" hidden="false" customHeight="false" outlineLevel="0" collapsed="false">
      <c r="A40" s="113"/>
      <c r="B40" s="114"/>
      <c r="C40" s="114"/>
      <c r="D40" s="114"/>
      <c r="E40" s="114"/>
      <c r="F40" s="114" t="n">
        <v>4</v>
      </c>
      <c r="G40" s="114" t="n">
        <v>5000</v>
      </c>
      <c r="H40" s="114" t="n">
        <f aca="false">G40*F40</f>
        <v>20000</v>
      </c>
      <c r="I40" s="115" t="s">
        <v>6806</v>
      </c>
      <c r="J40" s="116" t="n">
        <v>20000</v>
      </c>
      <c r="K40" s="114" t="n">
        <v>0</v>
      </c>
      <c r="L40" s="114"/>
    </row>
    <row r="41" s="82" customFormat="true" ht="15.75" hidden="false" customHeight="false" outlineLevel="0" collapsed="false">
      <c r="A41" s="117" t="s">
        <v>3960</v>
      </c>
      <c r="B41" s="77" t="s">
        <v>3961</v>
      </c>
      <c r="C41" s="77" t="s">
        <v>3121</v>
      </c>
      <c r="D41" s="77" t="s">
        <v>28</v>
      </c>
      <c r="E41" s="77" t="n">
        <v>20638.5</v>
      </c>
      <c r="F41" s="77" t="n">
        <v>1</v>
      </c>
      <c r="G41" s="77" t="n">
        <v>3853.5</v>
      </c>
      <c r="H41" s="77" t="n">
        <f aca="false">G41*F41</f>
        <v>3853.5</v>
      </c>
      <c r="I41" s="80" t="s">
        <v>3962</v>
      </c>
      <c r="J41" s="81" t="n">
        <v>3853.5</v>
      </c>
      <c r="K41" s="77" t="n">
        <f aca="false">H41+H42-J41-J42</f>
        <v>3000</v>
      </c>
      <c r="L41" s="77"/>
    </row>
    <row r="42" s="82" customFormat="true" ht="15.75" hidden="false" customHeight="false" outlineLevel="0" collapsed="false">
      <c r="A42" s="117"/>
      <c r="B42" s="77"/>
      <c r="C42" s="77"/>
      <c r="D42" s="77"/>
      <c r="E42" s="77"/>
      <c r="F42" s="77" t="n">
        <v>3</v>
      </c>
      <c r="G42" s="77" t="n">
        <v>5000</v>
      </c>
      <c r="H42" s="77" t="n">
        <f aca="false">(G42*F42)+1100*3</f>
        <v>18300</v>
      </c>
      <c r="I42" s="80" t="s">
        <v>3963</v>
      </c>
      <c r="J42" s="81" t="n">
        <v>15300</v>
      </c>
      <c r="K42" s="77" t="n">
        <v>0</v>
      </c>
      <c r="L42" s="77"/>
    </row>
    <row r="43" s="82" customFormat="true" ht="33.55" hidden="false" customHeight="true" outlineLevel="0" collapsed="false">
      <c r="A43" s="117" t="s">
        <v>5176</v>
      </c>
      <c r="B43" s="77" t="s">
        <v>5177</v>
      </c>
      <c r="C43" s="77" t="s">
        <v>3121</v>
      </c>
      <c r="D43" s="77" t="s">
        <v>142</v>
      </c>
      <c r="E43" s="77" t="n">
        <v>26310</v>
      </c>
      <c r="F43" s="77" t="n">
        <v>3</v>
      </c>
      <c r="G43" s="77" t="n">
        <v>3670</v>
      </c>
      <c r="H43" s="77" t="n">
        <f aca="false">G43*F43</f>
        <v>11010</v>
      </c>
      <c r="I43" s="80" t="s">
        <v>5178</v>
      </c>
      <c r="J43" s="81" t="n">
        <v>15000</v>
      </c>
      <c r="K43" s="77" t="n">
        <f aca="false">H43+H44-J43</f>
        <v>11010</v>
      </c>
      <c r="L43" s="77"/>
    </row>
    <row r="44" s="82" customFormat="true" ht="33.55" hidden="false" customHeight="true" outlineLevel="0" collapsed="false">
      <c r="A44" s="117"/>
      <c r="B44" s="77"/>
      <c r="C44" s="77"/>
      <c r="D44" s="77"/>
      <c r="E44" s="77"/>
      <c r="F44" s="77" t="n">
        <v>3</v>
      </c>
      <c r="G44" s="77" t="n">
        <v>5000</v>
      </c>
      <c r="H44" s="77" t="n">
        <f aca="false">G44*F44</f>
        <v>15000</v>
      </c>
      <c r="I44" s="80"/>
      <c r="J44" s="81"/>
      <c r="K44" s="77" t="n">
        <v>0</v>
      </c>
      <c r="L44" s="77"/>
    </row>
    <row r="45" customFormat="false" ht="15.75" hidden="false" customHeight="false" outlineLevel="0" collapsed="false">
      <c r="A45" s="113" t="s">
        <v>3923</v>
      </c>
      <c r="B45" s="114" t="s">
        <v>3924</v>
      </c>
      <c r="C45" s="114" t="s">
        <v>3121</v>
      </c>
      <c r="D45" s="114" t="s">
        <v>74</v>
      </c>
      <c r="E45" s="114" t="n">
        <v>52941</v>
      </c>
      <c r="F45" s="114" t="n">
        <v>6</v>
      </c>
      <c r="G45" s="114" t="n">
        <v>3670</v>
      </c>
      <c r="H45" s="114" t="n">
        <f aca="false">G45*F45</f>
        <v>22020</v>
      </c>
      <c r="I45" s="115" t="s">
        <v>3925</v>
      </c>
      <c r="J45" s="116" t="n">
        <v>22020</v>
      </c>
      <c r="K45" s="114" t="n">
        <f aca="false">H45+H46-J45-J46</f>
        <v>0</v>
      </c>
      <c r="L45" s="114"/>
    </row>
    <row r="46" customFormat="false" ht="15.75" hidden="false" customHeight="false" outlineLevel="0" collapsed="false">
      <c r="A46" s="113"/>
      <c r="B46" s="114"/>
      <c r="C46" s="114"/>
      <c r="D46" s="114"/>
      <c r="E46" s="114"/>
      <c r="F46" s="114" t="n">
        <v>3</v>
      </c>
      <c r="G46" s="114" t="n">
        <v>5000</v>
      </c>
      <c r="H46" s="114" t="n">
        <f aca="false">(G46*F46)+(1100*2)*3</f>
        <v>21600</v>
      </c>
      <c r="I46" s="115" t="s">
        <v>3926</v>
      </c>
      <c r="J46" s="116" t="n">
        <v>21600</v>
      </c>
      <c r="K46" s="114" t="n">
        <v>0</v>
      </c>
      <c r="L46" s="114"/>
    </row>
    <row r="47" customFormat="false" ht="15.75" hidden="false" customHeight="false" outlineLevel="0" collapsed="false">
      <c r="A47" s="113" t="s">
        <v>3119</v>
      </c>
      <c r="B47" s="114" t="s">
        <v>3120</v>
      </c>
      <c r="C47" s="114" t="s">
        <v>3121</v>
      </c>
      <c r="D47" s="114" t="s">
        <v>24</v>
      </c>
      <c r="E47" s="114" t="n">
        <v>56394.5</v>
      </c>
      <c r="F47" s="114" t="n">
        <v>7</v>
      </c>
      <c r="G47" s="114" t="n">
        <v>3853.5</v>
      </c>
      <c r="H47" s="114" t="n">
        <f aca="false">G47*F47</f>
        <v>26974.5</v>
      </c>
      <c r="I47" s="115" t="s">
        <v>3122</v>
      </c>
      <c r="J47" s="116" t="n">
        <v>26974.5</v>
      </c>
      <c r="K47" s="114" t="n">
        <f aca="false">H47+H48-J47-J48</f>
        <v>0</v>
      </c>
      <c r="L47" s="114"/>
    </row>
    <row r="48" customFormat="false" ht="15.75" hidden="false" customHeight="false" outlineLevel="0" collapsed="false">
      <c r="A48" s="113"/>
      <c r="B48" s="114"/>
      <c r="C48" s="114"/>
      <c r="D48" s="114"/>
      <c r="E48" s="114"/>
      <c r="F48" s="114" t="n">
        <v>3</v>
      </c>
      <c r="G48" s="114" t="n">
        <v>5000</v>
      </c>
      <c r="H48" s="114" t="n">
        <f aca="false">(G48*F48)+1100*3</f>
        <v>18300</v>
      </c>
      <c r="I48" s="115" t="s">
        <v>3123</v>
      </c>
      <c r="J48" s="116" t="n">
        <v>18300</v>
      </c>
      <c r="K48" s="114" t="n">
        <v>0</v>
      </c>
      <c r="L48" s="114"/>
    </row>
    <row r="49" customFormat="false" ht="15.75" hidden="false" customHeight="false" outlineLevel="0" collapsed="false">
      <c r="A49" s="113" t="s">
        <v>5892</v>
      </c>
      <c r="B49" s="114" t="s">
        <v>5893</v>
      </c>
      <c r="C49" s="114" t="s">
        <v>3121</v>
      </c>
      <c r="D49" s="114" t="s">
        <v>142</v>
      </c>
      <c r="E49" s="114" t="n">
        <v>31315.5</v>
      </c>
      <c r="F49" s="114" t="n">
        <v>3</v>
      </c>
      <c r="G49" s="114" t="n">
        <v>3853.5</v>
      </c>
      <c r="H49" s="114" t="n">
        <f aca="false">G49*F49</f>
        <v>11560.5</v>
      </c>
      <c r="I49" s="115" t="s">
        <v>5894</v>
      </c>
      <c r="J49" s="116" t="n">
        <v>11560.5</v>
      </c>
      <c r="K49" s="114" t="n">
        <f aca="false">H49+H50-J49-J50</f>
        <v>0</v>
      </c>
      <c r="L49" s="114"/>
    </row>
    <row r="50" customFormat="false" ht="15.75" hidden="false" customHeight="false" outlineLevel="0" collapsed="false">
      <c r="A50" s="113"/>
      <c r="B50" s="114"/>
      <c r="C50" s="114"/>
      <c r="D50" s="114"/>
      <c r="E50" s="114"/>
      <c r="F50" s="114" t="n">
        <v>3</v>
      </c>
      <c r="G50" s="114" t="n">
        <v>5000</v>
      </c>
      <c r="H50" s="114" t="n">
        <f aca="false">(G50*F50)+1100*3</f>
        <v>18300</v>
      </c>
      <c r="I50" s="115" t="s">
        <v>5895</v>
      </c>
      <c r="J50" s="116" t="n">
        <v>18300</v>
      </c>
      <c r="K50" s="114" t="n">
        <v>0</v>
      </c>
      <c r="L50" s="114"/>
    </row>
    <row r="51" s="82" customFormat="true" ht="15.75" hidden="false" customHeight="false" outlineLevel="0" collapsed="false">
      <c r="A51" s="117" t="s">
        <v>3410</v>
      </c>
      <c r="B51" s="77" t="s">
        <v>3411</v>
      </c>
      <c r="C51" s="77" t="s">
        <v>98</v>
      </c>
      <c r="D51" s="77" t="s">
        <v>47</v>
      </c>
      <c r="E51" s="77" t="n">
        <v>20637</v>
      </c>
      <c r="F51" s="77" t="n">
        <v>2</v>
      </c>
      <c r="G51" s="77" t="n">
        <v>4693.5</v>
      </c>
      <c r="H51" s="77" t="n">
        <f aca="false">G51*F51</f>
        <v>9387</v>
      </c>
      <c r="I51" s="80" t="s">
        <v>3412</v>
      </c>
      <c r="J51" s="81" t="n">
        <v>9387</v>
      </c>
      <c r="K51" s="77" t="n">
        <f aca="false">H51+H52-J51-J52</f>
        <v>800</v>
      </c>
      <c r="L51" s="77"/>
    </row>
    <row r="52" s="82" customFormat="true" ht="15.75" hidden="false" customHeight="false" outlineLevel="0" collapsed="false">
      <c r="A52" s="117"/>
      <c r="B52" s="77"/>
      <c r="C52" s="77"/>
      <c r="D52" s="77"/>
      <c r="E52" s="77"/>
      <c r="F52" s="77" t="n">
        <v>2</v>
      </c>
      <c r="G52" s="77" t="n">
        <v>6000</v>
      </c>
      <c r="H52" s="77" t="n">
        <f aca="false">G52*F52</f>
        <v>12000</v>
      </c>
      <c r="I52" s="80" t="s">
        <v>3413</v>
      </c>
      <c r="J52" s="81" t="n">
        <v>11200</v>
      </c>
      <c r="K52" s="77" t="n">
        <v>0</v>
      </c>
      <c r="L52" s="77"/>
    </row>
    <row r="53" s="82" customFormat="true" ht="15.75" hidden="false" customHeight="false" outlineLevel="0" collapsed="false">
      <c r="A53" s="117" t="s">
        <v>6828</v>
      </c>
      <c r="B53" s="77" t="s">
        <v>6829</v>
      </c>
      <c r="C53" s="77" t="s">
        <v>98</v>
      </c>
      <c r="D53" s="77" t="s">
        <v>47</v>
      </c>
      <c r="E53" s="77" t="n">
        <v>22627</v>
      </c>
      <c r="F53" s="77" t="n">
        <v>2</v>
      </c>
      <c r="G53" s="77" t="n">
        <v>3853.5</v>
      </c>
      <c r="H53" s="77" t="n">
        <f aca="false">G53*F53</f>
        <v>7707</v>
      </c>
      <c r="I53" s="80" t="s">
        <v>6830</v>
      </c>
      <c r="J53" s="81" t="n">
        <v>7707</v>
      </c>
      <c r="K53" s="77" t="n">
        <f aca="false">H53+H54-J53-J54</f>
        <v>2000</v>
      </c>
      <c r="L53" s="77"/>
    </row>
    <row r="54" s="82" customFormat="true" ht="15.75" hidden="false" customHeight="false" outlineLevel="0" collapsed="false">
      <c r="A54" s="117"/>
      <c r="B54" s="77"/>
      <c r="C54" s="77"/>
      <c r="D54" s="77"/>
      <c r="E54" s="77"/>
      <c r="F54" s="77" t="n">
        <v>2</v>
      </c>
      <c r="G54" s="77" t="n">
        <v>5000</v>
      </c>
      <c r="H54" s="77" t="n">
        <f aca="false">(G54*F54)+(1100*2)+(600*2)</f>
        <v>13400</v>
      </c>
      <c r="I54" s="80" t="s">
        <v>6831</v>
      </c>
      <c r="J54" s="81" t="n">
        <v>11400</v>
      </c>
      <c r="K54" s="77" t="n">
        <v>0</v>
      </c>
      <c r="L54" s="77"/>
    </row>
    <row r="55" s="82" customFormat="true" ht="15.75" hidden="false" customHeight="false" outlineLevel="0" collapsed="false">
      <c r="A55" s="117" t="s">
        <v>3624</v>
      </c>
      <c r="B55" s="77" t="s">
        <v>3625</v>
      </c>
      <c r="C55" s="77" t="s">
        <v>98</v>
      </c>
      <c r="D55" s="77" t="s">
        <v>47</v>
      </c>
      <c r="E55" s="77" t="n">
        <v>23847</v>
      </c>
      <c r="F55" s="77" t="n">
        <v>2</v>
      </c>
      <c r="G55" s="77" t="n">
        <v>3853.5</v>
      </c>
      <c r="H55" s="77" t="n">
        <f aca="false">G55*F55</f>
        <v>7707</v>
      </c>
      <c r="I55" s="80" t="s">
        <v>3626</v>
      </c>
      <c r="J55" s="81" t="n">
        <v>7707</v>
      </c>
      <c r="K55" s="77" t="n">
        <f aca="false">H55+H56-J55-J56</f>
        <v>2000</v>
      </c>
      <c r="L55" s="77"/>
    </row>
    <row r="56" s="82" customFormat="true" ht="15.75" hidden="false" customHeight="false" outlineLevel="0" collapsed="false">
      <c r="A56" s="117"/>
      <c r="B56" s="77"/>
      <c r="C56" s="77"/>
      <c r="D56" s="77"/>
      <c r="E56" s="77"/>
      <c r="F56" s="77" t="n">
        <v>2</v>
      </c>
      <c r="G56" s="77" t="n">
        <v>5000</v>
      </c>
      <c r="H56" s="77" t="n">
        <f aca="false">(G56*F56)+2200*2</f>
        <v>14400</v>
      </c>
      <c r="I56" s="80" t="s">
        <v>3627</v>
      </c>
      <c r="J56" s="81" t="n">
        <v>12400</v>
      </c>
      <c r="K56" s="77" t="n">
        <v>0</v>
      </c>
      <c r="L56" s="77"/>
    </row>
    <row r="57" customFormat="false" ht="15.75" hidden="false" customHeight="false" outlineLevel="0" collapsed="false">
      <c r="A57" s="113" t="s">
        <v>4024</v>
      </c>
      <c r="B57" s="114" t="s">
        <v>4025</v>
      </c>
      <c r="C57" s="114" t="s">
        <v>98</v>
      </c>
      <c r="D57" s="114" t="s">
        <v>47</v>
      </c>
      <c r="E57" s="114" t="n">
        <v>23207</v>
      </c>
      <c r="F57" s="114" t="n">
        <v>2</v>
      </c>
      <c r="G57" s="114" t="n">
        <v>3853.5</v>
      </c>
      <c r="H57" s="114" t="n">
        <f aca="false">G57*F57</f>
        <v>7707</v>
      </c>
      <c r="I57" s="115" t="s">
        <v>4026</v>
      </c>
      <c r="J57" s="116" t="n">
        <v>7707</v>
      </c>
      <c r="K57" s="114" t="n">
        <f aca="false">H57+H58-J57-J58</f>
        <v>0</v>
      </c>
      <c r="L57" s="114"/>
    </row>
    <row r="58" customFormat="false" ht="15.75" hidden="false" customHeight="false" outlineLevel="0" collapsed="false">
      <c r="A58" s="113"/>
      <c r="B58" s="114"/>
      <c r="C58" s="114"/>
      <c r="D58" s="114"/>
      <c r="E58" s="114"/>
      <c r="F58" s="114" t="n">
        <v>2</v>
      </c>
      <c r="G58" s="114" t="n">
        <v>5000</v>
      </c>
      <c r="H58" s="114" t="n">
        <f aca="false">(G58*F58)+2100*2</f>
        <v>14200</v>
      </c>
      <c r="I58" s="115" t="s">
        <v>4027</v>
      </c>
      <c r="J58" s="116" t="n">
        <v>14200</v>
      </c>
      <c r="K58" s="114" t="n">
        <v>0</v>
      </c>
      <c r="L58" s="114"/>
    </row>
    <row r="59" customFormat="false" ht="15.75" hidden="false" customHeight="false" outlineLevel="0" collapsed="false">
      <c r="A59" s="113" t="s">
        <v>3158</v>
      </c>
      <c r="B59" s="114" t="s">
        <v>3159</v>
      </c>
      <c r="C59" s="114" t="s">
        <v>98</v>
      </c>
      <c r="D59" s="114" t="s">
        <v>47</v>
      </c>
      <c r="E59" s="114" t="n">
        <v>17907</v>
      </c>
      <c r="F59" s="114" t="n">
        <v>2</v>
      </c>
      <c r="G59" s="114" t="n">
        <v>3853.5</v>
      </c>
      <c r="H59" s="114" t="n">
        <f aca="false">G59*F59</f>
        <v>7707</v>
      </c>
      <c r="I59" s="115" t="s">
        <v>3160</v>
      </c>
      <c r="J59" s="116" t="n">
        <v>7707</v>
      </c>
      <c r="K59" s="114" t="n">
        <f aca="false">H59+H60-J59-J60</f>
        <v>0</v>
      </c>
      <c r="L59" s="114"/>
    </row>
    <row r="60" customFormat="false" ht="15.75" hidden="false" customHeight="false" outlineLevel="0" collapsed="false">
      <c r="A60" s="113"/>
      <c r="B60" s="114"/>
      <c r="C60" s="114"/>
      <c r="D60" s="114"/>
      <c r="E60" s="114"/>
      <c r="F60" s="114" t="n">
        <v>2</v>
      </c>
      <c r="G60" s="114" t="n">
        <v>5000</v>
      </c>
      <c r="H60" s="114" t="n">
        <f aca="false">G60*F60</f>
        <v>10000</v>
      </c>
      <c r="I60" s="115" t="s">
        <v>3161</v>
      </c>
      <c r="J60" s="116" t="n">
        <v>10000</v>
      </c>
      <c r="K60" s="114" t="n">
        <v>0</v>
      </c>
      <c r="L60" s="114"/>
    </row>
    <row r="61" customFormat="false" ht="15.75" hidden="false" customHeight="false" outlineLevel="0" collapsed="false">
      <c r="A61" s="119" t="s">
        <v>881</v>
      </c>
      <c r="B61" s="114" t="s">
        <v>882</v>
      </c>
      <c r="C61" s="114" t="s">
        <v>98</v>
      </c>
      <c r="D61" s="114" t="s">
        <v>63</v>
      </c>
      <c r="E61" s="114" t="n">
        <v>36892.5</v>
      </c>
      <c r="F61" s="114" t="n">
        <v>5</v>
      </c>
      <c r="G61" s="114" t="n">
        <v>3853.5</v>
      </c>
      <c r="H61" s="114" t="n">
        <f aca="false">G61*F61</f>
        <v>19267.5</v>
      </c>
      <c r="I61" s="115" t="s">
        <v>883</v>
      </c>
      <c r="J61" s="116" t="n">
        <v>12200</v>
      </c>
      <c r="K61" s="114" t="n">
        <f aca="false">H61+H62-J61-J62</f>
        <v>0</v>
      </c>
      <c r="L61" s="114"/>
    </row>
    <row r="62" customFormat="false" ht="15.75" hidden="false" customHeight="false" outlineLevel="0" collapsed="false">
      <c r="A62" s="119"/>
      <c r="B62" s="114"/>
      <c r="C62" s="114"/>
      <c r="D62" s="114"/>
      <c r="E62" s="114"/>
      <c r="F62" s="114" t="n">
        <v>2</v>
      </c>
      <c r="G62" s="114" t="n">
        <v>5000</v>
      </c>
      <c r="H62" s="114" t="n">
        <f aca="false">(G62*F62)+1100*2</f>
        <v>12200</v>
      </c>
      <c r="I62" s="115" t="s">
        <v>884</v>
      </c>
      <c r="J62" s="116" t="n">
        <v>19267.5</v>
      </c>
      <c r="K62" s="114" t="n">
        <v>0</v>
      </c>
      <c r="L62" s="114"/>
    </row>
    <row r="63" customFormat="false" ht="15.75" hidden="false" customHeight="false" outlineLevel="0" collapsed="false">
      <c r="A63" s="119" t="s">
        <v>96</v>
      </c>
      <c r="B63" s="114" t="s">
        <v>97</v>
      </c>
      <c r="C63" s="114" t="s">
        <v>98</v>
      </c>
      <c r="D63" s="114" t="s">
        <v>47</v>
      </c>
      <c r="E63" s="114" t="n">
        <v>24787</v>
      </c>
      <c r="F63" s="114" t="n">
        <v>2</v>
      </c>
      <c r="G63" s="114" t="n">
        <v>4693.5</v>
      </c>
      <c r="H63" s="114" t="n">
        <f aca="false">G63*F63</f>
        <v>9387</v>
      </c>
      <c r="I63" s="115" t="s">
        <v>99</v>
      </c>
      <c r="J63" s="116" t="n">
        <v>9387</v>
      </c>
      <c r="K63" s="114" t="n">
        <f aca="false">H63+H64-J63-J64</f>
        <v>0</v>
      </c>
      <c r="L63" s="114"/>
    </row>
    <row r="64" customFormat="false" ht="15.75" hidden="false" customHeight="false" outlineLevel="0" collapsed="false">
      <c r="A64" s="119"/>
      <c r="B64" s="114"/>
      <c r="C64" s="114"/>
      <c r="D64" s="114"/>
      <c r="E64" s="114"/>
      <c r="F64" s="114" t="n">
        <v>2</v>
      </c>
      <c r="G64" s="114" t="n">
        <v>6000</v>
      </c>
      <c r="H64" s="114" t="n">
        <f aca="false">(G64*F64)+1100*2+600*2</f>
        <v>15400</v>
      </c>
      <c r="I64" s="115" t="s">
        <v>100</v>
      </c>
      <c r="J64" s="116" t="n">
        <v>15400</v>
      </c>
      <c r="K64" s="114" t="n">
        <v>0</v>
      </c>
      <c r="L64" s="114"/>
    </row>
    <row r="65" s="82" customFormat="true" ht="15.75" hidden="false" customHeight="false" outlineLevel="0" collapsed="false">
      <c r="A65" s="117" t="s">
        <v>1768</v>
      </c>
      <c r="B65" s="77" t="s">
        <v>1769</v>
      </c>
      <c r="C65" s="77" t="s">
        <v>98</v>
      </c>
      <c r="D65" s="77" t="s">
        <v>63</v>
      </c>
      <c r="E65" s="77" t="n">
        <v>120845</v>
      </c>
      <c r="F65" s="77" t="n">
        <v>2</v>
      </c>
      <c r="G65" s="77" t="n">
        <v>3670</v>
      </c>
      <c r="H65" s="77" t="n">
        <f aca="false">G65*F65</f>
        <v>7340</v>
      </c>
      <c r="I65" s="80" t="s">
        <v>1770</v>
      </c>
      <c r="J65" s="81" t="n">
        <v>18350</v>
      </c>
      <c r="K65" s="77" t="n">
        <f aca="false">H65+H66+H67+H68+H69+H70+H71+H72-J65-J66-J67-J68-J69-J70-J71-J72</f>
        <v>-8365</v>
      </c>
      <c r="L65" s="77"/>
    </row>
    <row r="66" s="82" customFormat="true" ht="15.75" hidden="false" customHeight="false" outlineLevel="0" collapsed="false">
      <c r="A66" s="117"/>
      <c r="B66" s="77"/>
      <c r="C66" s="77"/>
      <c r="D66" s="77"/>
      <c r="E66" s="77"/>
      <c r="F66" s="77" t="n">
        <v>2</v>
      </c>
      <c r="G66" s="77" t="n">
        <v>5000</v>
      </c>
      <c r="H66" s="77" t="n">
        <f aca="false">(G66*F66)+600*2</f>
        <v>11200</v>
      </c>
      <c r="I66" s="80" t="s">
        <v>1771</v>
      </c>
      <c r="J66" s="81" t="n">
        <v>13400</v>
      </c>
      <c r="K66" s="77" t="n">
        <v>0</v>
      </c>
      <c r="L66" s="77"/>
    </row>
    <row r="67" s="82" customFormat="true" ht="15.75" hidden="false" customHeight="false" outlineLevel="0" collapsed="false">
      <c r="A67" s="117"/>
      <c r="B67" s="77"/>
      <c r="C67" s="77"/>
      <c r="D67" s="77"/>
      <c r="E67" s="77"/>
      <c r="F67" s="77" t="n">
        <v>2</v>
      </c>
      <c r="G67" s="77" t="n">
        <v>5000</v>
      </c>
      <c r="H67" s="77" t="n">
        <f aca="false">G67*F67</f>
        <v>10000</v>
      </c>
      <c r="I67" s="80" t="s">
        <v>1772</v>
      </c>
      <c r="J67" s="81" t="n">
        <v>7340</v>
      </c>
      <c r="K67" s="77" t="n">
        <v>0</v>
      </c>
      <c r="L67" s="77"/>
    </row>
    <row r="68" s="82" customFormat="true" ht="15.75" hidden="false" customHeight="false" outlineLevel="0" collapsed="false">
      <c r="A68" s="117"/>
      <c r="B68" s="77"/>
      <c r="C68" s="77"/>
      <c r="D68" s="77"/>
      <c r="E68" s="77"/>
      <c r="F68" s="77" t="n">
        <v>2</v>
      </c>
      <c r="G68" s="77" t="n">
        <v>3670</v>
      </c>
      <c r="H68" s="77" t="n">
        <f aca="false">G68*F68</f>
        <v>7340</v>
      </c>
      <c r="I68" s="80" t="s">
        <v>1773</v>
      </c>
      <c r="J68" s="81" t="n">
        <v>14400</v>
      </c>
      <c r="K68" s="77" t="n">
        <v>0</v>
      </c>
      <c r="L68" s="77"/>
    </row>
    <row r="69" s="82" customFormat="true" ht="15.75" hidden="false" customHeight="false" outlineLevel="0" collapsed="false">
      <c r="A69" s="117"/>
      <c r="B69" s="77"/>
      <c r="C69" s="77"/>
      <c r="D69" s="77"/>
      <c r="E69" s="77"/>
      <c r="F69" s="77" t="n">
        <v>2</v>
      </c>
      <c r="G69" s="77" t="n">
        <v>5000</v>
      </c>
      <c r="H69" s="77" t="n">
        <f aca="false">(G69*F69)+1100+600</f>
        <v>11700</v>
      </c>
      <c r="I69" s="80" t="s">
        <v>1774</v>
      </c>
      <c r="J69" s="81" t="n">
        <v>18350</v>
      </c>
      <c r="K69" s="77" t="n">
        <v>0</v>
      </c>
      <c r="L69" s="77"/>
    </row>
    <row r="70" s="82" customFormat="true" ht="15.75" hidden="false" customHeight="false" outlineLevel="0" collapsed="false">
      <c r="A70" s="117"/>
      <c r="B70" s="77"/>
      <c r="C70" s="77"/>
      <c r="D70" s="77"/>
      <c r="E70" s="77"/>
      <c r="F70" s="77" t="n">
        <v>5</v>
      </c>
      <c r="G70" s="77" t="n">
        <v>3853.5</v>
      </c>
      <c r="H70" s="77" t="n">
        <f aca="false">G70*F70</f>
        <v>19267.5</v>
      </c>
      <c r="I70" s="80" t="s">
        <v>1775</v>
      </c>
      <c r="J70" s="81" t="n">
        <v>12200</v>
      </c>
      <c r="K70" s="77" t="n">
        <v>0</v>
      </c>
      <c r="L70" s="77"/>
    </row>
    <row r="71" s="82" customFormat="true" ht="15.75" hidden="false" customHeight="false" outlineLevel="0" collapsed="false">
      <c r="A71" s="117"/>
      <c r="B71" s="77"/>
      <c r="C71" s="77"/>
      <c r="D71" s="77"/>
      <c r="E71" s="77"/>
      <c r="F71" s="77" t="n">
        <v>2</v>
      </c>
      <c r="G71" s="77" t="n">
        <v>5000</v>
      </c>
      <c r="H71" s="77" t="n">
        <f aca="false">(G71*F71)+1100</f>
        <v>11100</v>
      </c>
      <c r="I71" s="80" t="s">
        <v>1776</v>
      </c>
      <c r="J71" s="81" t="n">
        <v>7340</v>
      </c>
      <c r="K71" s="77" t="n">
        <v>0</v>
      </c>
      <c r="L71" s="77"/>
    </row>
    <row r="72" s="82" customFormat="true" ht="15.75" hidden="false" customHeight="false" outlineLevel="0" collapsed="false">
      <c r="A72" s="117"/>
      <c r="B72" s="77"/>
      <c r="C72" s="77"/>
      <c r="D72" s="77"/>
      <c r="E72" s="77"/>
      <c r="F72" s="77" t="n">
        <v>5</v>
      </c>
      <c r="G72" s="77" t="n">
        <v>3853.5</v>
      </c>
      <c r="H72" s="77" t="n">
        <f aca="false">G72*F72</f>
        <v>19267.5</v>
      </c>
      <c r="I72" s="80" t="s">
        <v>1777</v>
      </c>
      <c r="J72" s="81" t="n">
        <v>14200</v>
      </c>
      <c r="K72" s="77" t="n">
        <v>0</v>
      </c>
      <c r="L72" s="77"/>
    </row>
    <row r="73" s="82" customFormat="true" ht="15.75" hidden="false" customHeight="false" outlineLevel="0" collapsed="false">
      <c r="A73" s="118" t="s">
        <v>1328</v>
      </c>
      <c r="B73" s="77" t="s">
        <v>1329</v>
      </c>
      <c r="C73" s="77" t="s">
        <v>98</v>
      </c>
      <c r="D73" s="77" t="s">
        <v>47</v>
      </c>
      <c r="E73" s="77" t="n">
        <v>19540</v>
      </c>
      <c r="F73" s="77" t="n">
        <v>2</v>
      </c>
      <c r="G73" s="77" t="n">
        <v>3670</v>
      </c>
      <c r="H73" s="77" t="n">
        <f aca="false">G73*F73</f>
        <v>7340</v>
      </c>
      <c r="I73" s="80" t="s">
        <v>1330</v>
      </c>
      <c r="J73" s="81" t="n">
        <v>7340</v>
      </c>
      <c r="K73" s="77" t="n">
        <f aca="false">H73+H74-J73-J74</f>
        <v>-1000</v>
      </c>
      <c r="L73" s="77"/>
    </row>
    <row r="74" s="82" customFormat="true" ht="15.75" hidden="false" customHeight="false" outlineLevel="0" collapsed="false">
      <c r="A74" s="118"/>
      <c r="B74" s="77"/>
      <c r="C74" s="77"/>
      <c r="D74" s="77"/>
      <c r="E74" s="77"/>
      <c r="F74" s="77" t="n">
        <v>2</v>
      </c>
      <c r="G74" s="77" t="n">
        <v>5000</v>
      </c>
      <c r="H74" s="77" t="n">
        <f aca="false">(G74*F74)+600*2</f>
        <v>11200</v>
      </c>
      <c r="I74" s="80" t="s">
        <v>1331</v>
      </c>
      <c r="J74" s="81" t="n">
        <v>12200</v>
      </c>
      <c r="K74" s="77" t="n">
        <v>0</v>
      </c>
      <c r="L74" s="77"/>
    </row>
    <row r="75" customFormat="false" ht="15.75" hidden="false" customHeight="false" outlineLevel="0" collapsed="false">
      <c r="A75" s="114" t="s">
        <v>908</v>
      </c>
      <c r="B75" s="114" t="s">
        <v>909</v>
      </c>
      <c r="C75" s="114" t="s">
        <v>166</v>
      </c>
      <c r="D75" s="114" t="s">
        <v>43</v>
      </c>
      <c r="E75" s="114" t="n">
        <v>4000</v>
      </c>
      <c r="F75" s="114" t="n">
        <f aca="false">D75-C75</f>
        <v>1</v>
      </c>
      <c r="G75" s="114" t="n">
        <v>5000</v>
      </c>
      <c r="H75" s="114" t="n">
        <f aca="false">G75*F75</f>
        <v>5000</v>
      </c>
      <c r="I75" s="115" t="s">
        <v>910</v>
      </c>
      <c r="J75" s="116" t="n">
        <v>5000</v>
      </c>
      <c r="K75" s="114" t="n">
        <f aca="false">H75-J75</f>
        <v>0</v>
      </c>
    </row>
    <row r="76" customFormat="false" ht="15.75" hidden="false" customHeight="false" outlineLevel="0" collapsed="false">
      <c r="A76" s="113" t="s">
        <v>6088</v>
      </c>
      <c r="B76" s="114" t="s">
        <v>6089</v>
      </c>
      <c r="C76" s="114" t="s">
        <v>166</v>
      </c>
      <c r="D76" s="114" t="s">
        <v>28</v>
      </c>
      <c r="E76" s="114" t="n">
        <v>21187</v>
      </c>
      <c r="F76" s="114" t="n">
        <v>1</v>
      </c>
      <c r="G76" s="114" t="n">
        <f aca="false">4693.5*2</f>
        <v>9387</v>
      </c>
      <c r="H76" s="114" t="n">
        <f aca="false">G76*F76</f>
        <v>9387</v>
      </c>
      <c r="I76" s="115" t="s">
        <v>6090</v>
      </c>
      <c r="J76" s="116" t="n">
        <v>4693.5</v>
      </c>
      <c r="K76" s="114" t="n">
        <f aca="false">H76+H77-J76-J77-J78-J79</f>
        <v>0</v>
      </c>
      <c r="L76" s="114"/>
    </row>
    <row r="77" customFormat="false" ht="15.75" hidden="false" customHeight="false" outlineLevel="0" collapsed="false">
      <c r="A77" s="113"/>
      <c r="B77" s="114"/>
      <c r="C77" s="114"/>
      <c r="D77" s="114"/>
      <c r="E77" s="114"/>
      <c r="F77" s="114" t="n">
        <v>1</v>
      </c>
      <c r="G77" s="114" t="n">
        <f aca="false">6000*2</f>
        <v>12000</v>
      </c>
      <c r="H77" s="114" t="n">
        <f aca="false">G77*F77</f>
        <v>12000</v>
      </c>
      <c r="I77" s="115" t="s">
        <v>6091</v>
      </c>
      <c r="J77" s="116" t="n">
        <v>6000</v>
      </c>
      <c r="K77" s="114" t="n">
        <v>0</v>
      </c>
      <c r="L77" s="114"/>
    </row>
    <row r="78" customFormat="false" ht="15.75" hidden="false" customHeight="false" outlineLevel="0" collapsed="false">
      <c r="A78" s="113"/>
      <c r="B78" s="114"/>
      <c r="C78" s="114"/>
      <c r="D78" s="114"/>
      <c r="E78" s="114"/>
      <c r="F78" s="114"/>
      <c r="G78" s="114"/>
      <c r="H78" s="114"/>
      <c r="I78" s="115" t="s">
        <v>6092</v>
      </c>
      <c r="J78" s="116" t="n">
        <v>4693.5</v>
      </c>
      <c r="K78" s="114" t="n">
        <v>0</v>
      </c>
      <c r="L78" s="114"/>
    </row>
    <row r="79" customFormat="false" ht="15.75" hidden="false" customHeight="false" outlineLevel="0" collapsed="false">
      <c r="A79" s="113"/>
      <c r="B79" s="114"/>
      <c r="C79" s="114"/>
      <c r="D79" s="114"/>
      <c r="E79" s="114"/>
      <c r="F79" s="114"/>
      <c r="G79" s="114"/>
      <c r="H79" s="114"/>
      <c r="I79" s="115" t="s">
        <v>6093</v>
      </c>
      <c r="J79" s="116" t="n">
        <v>6000</v>
      </c>
      <c r="K79" s="114" t="n">
        <v>0</v>
      </c>
      <c r="L79" s="114"/>
    </row>
    <row r="80" customFormat="false" ht="15.75" hidden="false" customHeight="false" outlineLevel="0" collapsed="false">
      <c r="A80" s="113" t="s">
        <v>5413</v>
      </c>
      <c r="B80" s="114" t="s">
        <v>5414</v>
      </c>
      <c r="C80" s="114" t="s">
        <v>166</v>
      </c>
      <c r="D80" s="114" t="s">
        <v>29</v>
      </c>
      <c r="E80" s="114" t="n">
        <v>32360</v>
      </c>
      <c r="F80" s="114" t="n">
        <v>4</v>
      </c>
      <c r="G80" s="114" t="n">
        <v>4470</v>
      </c>
      <c r="H80" s="114" t="n">
        <f aca="false">G80*F80</f>
        <v>17880</v>
      </c>
      <c r="I80" s="115" t="s">
        <v>5415</v>
      </c>
      <c r="J80" s="116" t="n">
        <v>17880</v>
      </c>
      <c r="K80" s="114" t="n">
        <f aca="false">H80+H81-J80-J81</f>
        <v>0</v>
      </c>
      <c r="L80" s="114"/>
    </row>
    <row r="81" customFormat="false" ht="15.75" hidden="false" customHeight="false" outlineLevel="0" collapsed="false">
      <c r="A81" s="113"/>
      <c r="B81" s="114"/>
      <c r="C81" s="114"/>
      <c r="D81" s="114"/>
      <c r="E81" s="114"/>
      <c r="F81" s="114" t="n">
        <v>1</v>
      </c>
      <c r="G81" s="114" t="n">
        <v>6000</v>
      </c>
      <c r="H81" s="114" t="n">
        <f aca="false">(G81*F81)+1100*2</f>
        <v>8200</v>
      </c>
      <c r="I81" s="115" t="s">
        <v>5416</v>
      </c>
      <c r="J81" s="116" t="n">
        <v>8200</v>
      </c>
      <c r="K81" s="114" t="n">
        <v>0</v>
      </c>
      <c r="L81" s="114"/>
    </row>
    <row r="82" customFormat="false" ht="15.75" hidden="false" customHeight="false" outlineLevel="0" collapsed="false">
      <c r="A82" s="113" t="s">
        <v>6035</v>
      </c>
      <c r="B82" s="114" t="s">
        <v>6036</v>
      </c>
      <c r="C82" s="114" t="s">
        <v>166</v>
      </c>
      <c r="D82" s="114" t="s">
        <v>142</v>
      </c>
      <c r="E82" s="114" t="n">
        <v>25860.5</v>
      </c>
      <c r="F82" s="114" t="n">
        <v>3</v>
      </c>
      <c r="G82" s="114" t="n">
        <v>4693.5</v>
      </c>
      <c r="H82" s="114" t="n">
        <f aca="false">G82*F82</f>
        <v>14080.5</v>
      </c>
      <c r="I82" s="115" t="s">
        <v>6037</v>
      </c>
      <c r="J82" s="116" t="n">
        <v>14080.5</v>
      </c>
      <c r="K82" s="114" t="n">
        <f aca="false">H82+H83-J82-J83</f>
        <v>0</v>
      </c>
      <c r="L82" s="114"/>
    </row>
    <row r="83" customFormat="false" ht="15.75" hidden="false" customHeight="false" outlineLevel="0" collapsed="false">
      <c r="A83" s="113"/>
      <c r="B83" s="114"/>
      <c r="C83" s="114"/>
      <c r="D83" s="114"/>
      <c r="E83" s="114"/>
      <c r="F83" s="114" t="n">
        <v>1</v>
      </c>
      <c r="G83" s="114" t="n">
        <v>6000</v>
      </c>
      <c r="H83" s="114" t="n">
        <f aca="false">(G83*F83)+1100+600</f>
        <v>7700</v>
      </c>
      <c r="I83" s="115" t="s">
        <v>6038</v>
      </c>
      <c r="J83" s="116" t="n">
        <v>7700</v>
      </c>
      <c r="K83" s="114" t="n">
        <v>0</v>
      </c>
      <c r="L83" s="114"/>
    </row>
    <row r="84" s="82" customFormat="true" ht="15.75" hidden="false" customHeight="false" outlineLevel="0" collapsed="false">
      <c r="A84" s="117" t="s">
        <v>788</v>
      </c>
      <c r="B84" s="77" t="s">
        <v>789</v>
      </c>
      <c r="C84" s="77" t="s">
        <v>166</v>
      </c>
      <c r="D84" s="77" t="s">
        <v>47</v>
      </c>
      <c r="E84" s="77" t="n">
        <v>29714</v>
      </c>
      <c r="F84" s="77" t="n">
        <v>2</v>
      </c>
      <c r="G84" s="77" t="n">
        <v>3853.5</v>
      </c>
      <c r="H84" s="77" t="n">
        <f aca="false">(G84*F84)*2</f>
        <v>15414</v>
      </c>
      <c r="I84" s="80" t="s">
        <v>790</v>
      </c>
      <c r="J84" s="81" t="n">
        <v>7707</v>
      </c>
      <c r="K84" s="77" t="n">
        <f aca="false">H84+H85-J84-J85-J86-J87</f>
        <v>-100</v>
      </c>
      <c r="L84" s="77"/>
    </row>
    <row r="85" s="82" customFormat="true" ht="15.75" hidden="false" customHeight="false" outlineLevel="0" collapsed="false">
      <c r="A85" s="117"/>
      <c r="B85" s="77"/>
      <c r="C85" s="77"/>
      <c r="D85" s="77"/>
      <c r="E85" s="77"/>
      <c r="F85" s="77" t="n">
        <v>1</v>
      </c>
      <c r="G85" s="77" t="n">
        <v>5000</v>
      </c>
      <c r="H85" s="77" t="n">
        <f aca="false">((G85*F85)+2100)*2</f>
        <v>14200</v>
      </c>
      <c r="I85" s="80" t="s">
        <v>791</v>
      </c>
      <c r="J85" s="81" t="n">
        <v>7100</v>
      </c>
      <c r="K85" s="77" t="n">
        <v>0</v>
      </c>
      <c r="L85" s="77"/>
    </row>
    <row r="86" s="82" customFormat="true" ht="15.75" hidden="false" customHeight="false" outlineLevel="0" collapsed="false">
      <c r="A86" s="117"/>
      <c r="B86" s="77"/>
      <c r="C86" s="77"/>
      <c r="D86" s="77"/>
      <c r="E86" s="77"/>
      <c r="F86" s="77"/>
      <c r="G86" s="77"/>
      <c r="H86" s="77"/>
      <c r="I86" s="80" t="s">
        <v>792</v>
      </c>
      <c r="J86" s="81" t="n">
        <v>7707</v>
      </c>
      <c r="K86" s="77" t="n">
        <v>0</v>
      </c>
      <c r="L86" s="77"/>
    </row>
    <row r="87" s="82" customFormat="true" ht="15.75" hidden="false" customHeight="false" outlineLevel="0" collapsed="false">
      <c r="A87" s="117"/>
      <c r="B87" s="77"/>
      <c r="C87" s="77"/>
      <c r="D87" s="77"/>
      <c r="E87" s="77"/>
      <c r="F87" s="77"/>
      <c r="G87" s="77"/>
      <c r="H87" s="77"/>
      <c r="I87" s="80" t="s">
        <v>793</v>
      </c>
      <c r="J87" s="81" t="n">
        <v>7200</v>
      </c>
      <c r="K87" s="77" t="n">
        <v>0</v>
      </c>
      <c r="L87" s="77"/>
    </row>
    <row r="88" customFormat="false" ht="15.75" hidden="false" customHeight="false" outlineLevel="0" collapsed="false">
      <c r="A88" s="113" t="s">
        <v>6567</v>
      </c>
      <c r="B88" s="114" t="s">
        <v>6568</v>
      </c>
      <c r="C88" s="114" t="s">
        <v>166</v>
      </c>
      <c r="D88" s="114" t="s">
        <v>29</v>
      </c>
      <c r="E88" s="114" t="n">
        <v>46160</v>
      </c>
      <c r="F88" s="114" t="n">
        <v>4</v>
      </c>
      <c r="G88" s="114" t="n">
        <v>3670</v>
      </c>
      <c r="H88" s="114" t="n">
        <f aca="false">(G88*F88)*2</f>
        <v>29360</v>
      </c>
      <c r="I88" s="115" t="s">
        <v>6569</v>
      </c>
      <c r="J88" s="116" t="n">
        <v>14680</v>
      </c>
      <c r="K88" s="114" t="n">
        <f aca="false">H88+H89-J88-J89-J90-J91</f>
        <v>0</v>
      </c>
      <c r="L88" s="114"/>
    </row>
    <row r="89" customFormat="false" ht="15.75" hidden="false" customHeight="false" outlineLevel="0" collapsed="false">
      <c r="A89" s="113"/>
      <c r="B89" s="114"/>
      <c r="C89" s="114"/>
      <c r="D89" s="114"/>
      <c r="E89" s="114"/>
      <c r="F89" s="114" t="n">
        <v>1</v>
      </c>
      <c r="G89" s="114" t="n">
        <f aca="false">5000*2</f>
        <v>10000</v>
      </c>
      <c r="H89" s="114" t="n">
        <f aca="false">G89*F89</f>
        <v>10000</v>
      </c>
      <c r="I89" s="115" t="s">
        <v>6570</v>
      </c>
      <c r="J89" s="116" t="n">
        <v>14680</v>
      </c>
      <c r="K89" s="114" t="n">
        <v>0</v>
      </c>
      <c r="L89" s="114"/>
    </row>
    <row r="90" customFormat="false" ht="15.75" hidden="false" customHeight="false" outlineLevel="0" collapsed="false">
      <c r="A90" s="113"/>
      <c r="B90" s="114"/>
      <c r="C90" s="114"/>
      <c r="D90" s="114"/>
      <c r="E90" s="114"/>
      <c r="F90" s="114"/>
      <c r="G90" s="114"/>
      <c r="H90" s="114"/>
      <c r="I90" s="115" t="s">
        <v>6571</v>
      </c>
      <c r="J90" s="116" t="n">
        <v>5000</v>
      </c>
      <c r="K90" s="114" t="n">
        <v>0</v>
      </c>
      <c r="L90" s="114"/>
    </row>
    <row r="91" customFormat="false" ht="15.75" hidden="false" customHeight="false" outlineLevel="0" collapsed="false">
      <c r="A91" s="113"/>
      <c r="B91" s="114"/>
      <c r="C91" s="114"/>
      <c r="D91" s="114"/>
      <c r="E91" s="114"/>
      <c r="F91" s="114"/>
      <c r="G91" s="114"/>
      <c r="H91" s="114"/>
      <c r="I91" s="115" t="s">
        <v>6572</v>
      </c>
      <c r="J91" s="116" t="n">
        <v>5000</v>
      </c>
      <c r="K91" s="114" t="n">
        <v>0</v>
      </c>
      <c r="L91" s="114"/>
    </row>
    <row r="92" s="82" customFormat="true" ht="15.75" hidden="false" customHeight="false" outlineLevel="0" collapsed="false">
      <c r="A92" s="117" t="s">
        <v>5947</v>
      </c>
      <c r="B92" s="77" t="s">
        <v>5948</v>
      </c>
      <c r="C92" s="77" t="s">
        <v>166</v>
      </c>
      <c r="D92" s="77" t="s">
        <v>142</v>
      </c>
      <c r="E92" s="77" t="n">
        <v>18365.5</v>
      </c>
      <c r="F92" s="77" t="n">
        <v>3</v>
      </c>
      <c r="G92" s="77" t="n">
        <v>3853.5</v>
      </c>
      <c r="H92" s="77" t="n">
        <f aca="false">G92*F92</f>
        <v>11560.5</v>
      </c>
      <c r="I92" s="80" t="s">
        <v>5949</v>
      </c>
      <c r="J92" s="81" t="n">
        <v>11560.5</v>
      </c>
      <c r="K92" s="77" t="n">
        <f aca="false">H92+H93-J92-J93</f>
        <v>1000</v>
      </c>
      <c r="L92" s="77"/>
    </row>
    <row r="93" s="82" customFormat="true" ht="15.75" hidden="false" customHeight="false" outlineLevel="0" collapsed="false">
      <c r="A93" s="117"/>
      <c r="B93" s="77"/>
      <c r="C93" s="77"/>
      <c r="D93" s="77"/>
      <c r="E93" s="77"/>
      <c r="F93" s="77" t="n">
        <v>1</v>
      </c>
      <c r="G93" s="77" t="n">
        <v>5000</v>
      </c>
      <c r="H93" s="77" t="n">
        <f aca="false">(G93*F93)+1100</f>
        <v>6100</v>
      </c>
      <c r="I93" s="80" t="s">
        <v>5950</v>
      </c>
      <c r="J93" s="81" t="n">
        <v>5100</v>
      </c>
      <c r="K93" s="77" t="n">
        <v>0</v>
      </c>
      <c r="L93" s="77"/>
    </row>
    <row r="94" s="82" customFormat="true" ht="15.75" hidden="false" customHeight="false" outlineLevel="0" collapsed="false">
      <c r="A94" s="118" t="s">
        <v>164</v>
      </c>
      <c r="B94" s="77" t="s">
        <v>165</v>
      </c>
      <c r="C94" s="77" t="s">
        <v>166</v>
      </c>
      <c r="D94" s="77" t="s">
        <v>142</v>
      </c>
      <c r="E94" s="77" t="n">
        <v>16660.5</v>
      </c>
      <c r="F94" s="77" t="n">
        <v>3</v>
      </c>
      <c r="G94" s="77" t="n">
        <v>3853.5</v>
      </c>
      <c r="H94" s="77" t="n">
        <f aca="false">G94*F94</f>
        <v>11560.5</v>
      </c>
      <c r="I94" s="80" t="s">
        <v>167</v>
      </c>
      <c r="J94" s="81" t="n">
        <v>11560.5</v>
      </c>
      <c r="K94" s="77" t="n">
        <f aca="false">H94+H95-J94-J95</f>
        <v>-100</v>
      </c>
      <c r="L94" s="77"/>
    </row>
    <row r="95" s="82" customFormat="true" ht="15.75" hidden="false" customHeight="false" outlineLevel="0" collapsed="false">
      <c r="A95" s="118"/>
      <c r="B95" s="77"/>
      <c r="C95" s="77"/>
      <c r="D95" s="77"/>
      <c r="E95" s="77"/>
      <c r="F95" s="77" t="n">
        <v>1</v>
      </c>
      <c r="G95" s="77" t="n">
        <v>5000</v>
      </c>
      <c r="H95" s="77" t="n">
        <f aca="false">G95*F95</f>
        <v>5000</v>
      </c>
      <c r="I95" s="80" t="s">
        <v>168</v>
      </c>
      <c r="J95" s="81" t="n">
        <v>5100</v>
      </c>
      <c r="K95" s="77" t="n">
        <v>0</v>
      </c>
      <c r="L95" s="77"/>
    </row>
    <row r="96" customFormat="false" ht="15.75" hidden="false" customHeight="false" outlineLevel="0" collapsed="false">
      <c r="A96" s="113" t="s">
        <v>5049</v>
      </c>
      <c r="B96" s="114" t="s">
        <v>5050</v>
      </c>
      <c r="C96" s="114" t="s">
        <v>166</v>
      </c>
      <c r="D96" s="114" t="s">
        <v>47</v>
      </c>
      <c r="E96" s="114" t="n">
        <v>17280</v>
      </c>
      <c r="F96" s="114" t="n">
        <v>2</v>
      </c>
      <c r="G96" s="114" t="n">
        <v>3670</v>
      </c>
      <c r="H96" s="114" t="n">
        <f aca="false">G96*F96</f>
        <v>7340</v>
      </c>
      <c r="I96" s="115" t="s">
        <v>5051</v>
      </c>
      <c r="J96" s="116" t="n">
        <v>7340</v>
      </c>
      <c r="K96" s="114" t="n">
        <f aca="false">H96+H97-J96-J97</f>
        <v>0</v>
      </c>
      <c r="L96" s="114"/>
    </row>
    <row r="97" customFormat="false" ht="15.75" hidden="false" customHeight="false" outlineLevel="0" collapsed="false">
      <c r="A97" s="113"/>
      <c r="B97" s="114"/>
      <c r="C97" s="114"/>
      <c r="D97" s="114"/>
      <c r="E97" s="114"/>
      <c r="F97" s="114" t="n">
        <v>1</v>
      </c>
      <c r="G97" s="114" t="n">
        <v>5000</v>
      </c>
      <c r="H97" s="114" t="n">
        <f aca="false">(G97*F97)+1100*2</f>
        <v>7200</v>
      </c>
      <c r="I97" s="115" t="s">
        <v>5052</v>
      </c>
      <c r="J97" s="116" t="n">
        <v>7200</v>
      </c>
      <c r="K97" s="114" t="n">
        <v>0</v>
      </c>
      <c r="L97" s="114"/>
    </row>
    <row r="98" customFormat="false" ht="15.75" hidden="false" customHeight="false" outlineLevel="0" collapsed="false">
      <c r="A98" s="113" t="s">
        <v>2638</v>
      </c>
      <c r="B98" s="114" t="s">
        <v>2639</v>
      </c>
      <c r="C98" s="114" t="s">
        <v>166</v>
      </c>
      <c r="D98" s="114" t="s">
        <v>24</v>
      </c>
      <c r="E98" s="114" t="n">
        <v>83705</v>
      </c>
      <c r="F98" s="114" t="n">
        <v>7</v>
      </c>
      <c r="G98" s="114" t="n">
        <v>3670</v>
      </c>
      <c r="H98" s="114" t="n">
        <f aca="false">G98*F98</f>
        <v>25690</v>
      </c>
      <c r="I98" s="115" t="s">
        <v>2640</v>
      </c>
      <c r="J98" s="116" t="n">
        <v>25690</v>
      </c>
      <c r="K98" s="114" t="n">
        <f aca="false">H98+H99+H100+H101-J98-J99-J100-J101</f>
        <v>0</v>
      </c>
      <c r="L98" s="114"/>
    </row>
    <row r="99" customFormat="false" ht="15.75" hidden="false" customHeight="false" outlineLevel="0" collapsed="false">
      <c r="A99" s="113"/>
      <c r="B99" s="114"/>
      <c r="C99" s="114"/>
      <c r="D99" s="114"/>
      <c r="E99" s="114"/>
      <c r="F99" s="114" t="n">
        <v>1</v>
      </c>
      <c r="G99" s="114" t="n">
        <v>5000</v>
      </c>
      <c r="H99" s="114" t="n">
        <f aca="false">G99*F99</f>
        <v>5000</v>
      </c>
      <c r="I99" s="115" t="s">
        <v>2641</v>
      </c>
      <c r="J99" s="116" t="n">
        <v>5000</v>
      </c>
      <c r="K99" s="114" t="n">
        <v>0</v>
      </c>
      <c r="L99" s="114"/>
    </row>
    <row r="100" customFormat="false" ht="15.75" hidden="false" customHeight="false" outlineLevel="0" collapsed="false">
      <c r="A100" s="113"/>
      <c r="B100" s="114"/>
      <c r="C100" s="114"/>
      <c r="D100" s="114"/>
      <c r="E100" s="114"/>
      <c r="F100" s="114" t="n">
        <v>7</v>
      </c>
      <c r="G100" s="114" t="n">
        <v>4470</v>
      </c>
      <c r="H100" s="114" t="n">
        <f aca="false">G100*F100</f>
        <v>31290</v>
      </c>
      <c r="I100" s="115" t="s">
        <v>2642</v>
      </c>
      <c r="J100" s="116" t="n">
        <v>31290</v>
      </c>
      <c r="K100" s="114" t="n">
        <v>0</v>
      </c>
      <c r="L100" s="114"/>
    </row>
    <row r="101" customFormat="false" ht="15.75" hidden="false" customHeight="false" outlineLevel="0" collapsed="false">
      <c r="A101" s="113"/>
      <c r="B101" s="114"/>
      <c r="C101" s="114"/>
      <c r="D101" s="114"/>
      <c r="E101" s="114"/>
      <c r="F101" s="114" t="n">
        <v>1</v>
      </c>
      <c r="G101" s="114" t="n">
        <v>6000</v>
      </c>
      <c r="H101" s="114" t="n">
        <f aca="false">(G101*F101)+600</f>
        <v>6600</v>
      </c>
      <c r="I101" s="115" t="s">
        <v>2643</v>
      </c>
      <c r="J101" s="116" t="n">
        <v>6600</v>
      </c>
      <c r="K101" s="114" t="n">
        <v>0</v>
      </c>
      <c r="L101" s="114"/>
    </row>
    <row r="102" customFormat="false" ht="15.75" hidden="false" customHeight="false" outlineLevel="0" collapsed="false">
      <c r="A102" s="113" t="s">
        <v>4959</v>
      </c>
      <c r="B102" s="114" t="s">
        <v>4960</v>
      </c>
      <c r="C102" s="114" t="s">
        <v>166</v>
      </c>
      <c r="D102" s="114" t="s">
        <v>142</v>
      </c>
      <c r="E102" s="114" t="n">
        <v>18310</v>
      </c>
      <c r="F102" s="114" t="n">
        <v>3</v>
      </c>
      <c r="G102" s="114" t="n">
        <v>3670</v>
      </c>
      <c r="H102" s="114" t="n">
        <f aca="false">G102*F102</f>
        <v>11010</v>
      </c>
      <c r="I102" s="115" t="s">
        <v>4961</v>
      </c>
      <c r="J102" s="116" t="n">
        <v>11010</v>
      </c>
      <c r="K102" s="114" t="n">
        <f aca="false">H102+H103-J102-J103</f>
        <v>0</v>
      </c>
      <c r="L102" s="114"/>
    </row>
    <row r="103" customFormat="false" ht="15.75" hidden="false" customHeight="false" outlineLevel="0" collapsed="false">
      <c r="A103" s="113"/>
      <c r="B103" s="114"/>
      <c r="C103" s="114"/>
      <c r="D103" s="114"/>
      <c r="E103" s="114"/>
      <c r="F103" s="114" t="n">
        <v>1</v>
      </c>
      <c r="G103" s="114" t="n">
        <v>5000</v>
      </c>
      <c r="H103" s="114" t="n">
        <f aca="false">G103*F103</f>
        <v>5000</v>
      </c>
      <c r="I103" s="115" t="s">
        <v>4962</v>
      </c>
      <c r="J103" s="116" t="n">
        <v>5000</v>
      </c>
      <c r="K103" s="114" t="n">
        <v>0</v>
      </c>
      <c r="L103" s="114"/>
    </row>
    <row r="104" s="82" customFormat="true" ht="15.75" hidden="false" customHeight="false" outlineLevel="0" collapsed="false">
      <c r="A104" s="118" t="s">
        <v>992</v>
      </c>
      <c r="B104" s="77" t="s">
        <v>993</v>
      </c>
      <c r="C104" s="77" t="s">
        <v>166</v>
      </c>
      <c r="D104" s="77" t="s">
        <v>47</v>
      </c>
      <c r="E104" s="77" t="n">
        <v>13440</v>
      </c>
      <c r="F104" s="77" t="n">
        <v>2</v>
      </c>
      <c r="G104" s="77" t="n">
        <v>3670</v>
      </c>
      <c r="H104" s="77" t="n">
        <f aca="false">G104*F104</f>
        <v>7340</v>
      </c>
      <c r="I104" s="80" t="s">
        <v>994</v>
      </c>
      <c r="J104" s="81" t="n">
        <v>7340</v>
      </c>
      <c r="K104" s="77" t="n">
        <f aca="false">H104+H105-J104-J105</f>
        <v>-500</v>
      </c>
      <c r="L104" s="77"/>
    </row>
    <row r="105" s="82" customFormat="true" ht="15.75" hidden="false" customHeight="false" outlineLevel="0" collapsed="false">
      <c r="A105" s="118"/>
      <c r="B105" s="77"/>
      <c r="C105" s="77"/>
      <c r="D105" s="77"/>
      <c r="E105" s="77"/>
      <c r="F105" s="77" t="n">
        <v>1</v>
      </c>
      <c r="G105" s="77" t="n">
        <v>5000</v>
      </c>
      <c r="H105" s="77" t="n">
        <f aca="false">(G105*F105)+600</f>
        <v>5600</v>
      </c>
      <c r="I105" s="80" t="s">
        <v>995</v>
      </c>
      <c r="J105" s="81" t="n">
        <v>6100</v>
      </c>
      <c r="K105" s="77" t="n">
        <v>0</v>
      </c>
      <c r="L105" s="77"/>
    </row>
    <row r="106" customFormat="false" ht="15.75" hidden="false" customHeight="false" outlineLevel="0" collapsed="false">
      <c r="A106" s="113" t="s">
        <v>6457</v>
      </c>
      <c r="B106" s="114" t="s">
        <v>6458</v>
      </c>
      <c r="C106" s="114" t="s">
        <v>166</v>
      </c>
      <c r="D106" s="114" t="s">
        <v>142</v>
      </c>
      <c r="E106" s="114" t="n">
        <v>20285.5</v>
      </c>
      <c r="F106" s="114" t="n">
        <v>3</v>
      </c>
      <c r="G106" s="114" t="n">
        <v>3853.5</v>
      </c>
      <c r="H106" s="114" t="n">
        <f aca="false">G106*F106</f>
        <v>11560.5</v>
      </c>
      <c r="I106" s="115" t="s">
        <v>6459</v>
      </c>
      <c r="J106" s="116" t="n">
        <v>11560.5</v>
      </c>
      <c r="K106" s="114" t="n">
        <f aca="false">H106+H107-J106-J107</f>
        <v>0</v>
      </c>
      <c r="L106" s="114"/>
    </row>
    <row r="107" customFormat="false" ht="15.75" hidden="false" customHeight="false" outlineLevel="0" collapsed="false">
      <c r="A107" s="113"/>
      <c r="B107" s="114"/>
      <c r="C107" s="114"/>
      <c r="D107" s="114"/>
      <c r="E107" s="114"/>
      <c r="F107" s="114" t="n">
        <v>1</v>
      </c>
      <c r="G107" s="114" t="n">
        <v>5000</v>
      </c>
      <c r="H107" s="114" t="n">
        <f aca="false">(G107*F107)+1100</f>
        <v>6100</v>
      </c>
      <c r="I107" s="115" t="s">
        <v>6460</v>
      </c>
      <c r="J107" s="116" t="n">
        <v>6100</v>
      </c>
      <c r="K107" s="114" t="n">
        <v>0</v>
      </c>
      <c r="L107" s="114"/>
    </row>
    <row r="108" customFormat="false" ht="15.75" hidden="false" customHeight="false" outlineLevel="0" collapsed="false">
      <c r="A108" s="113" t="s">
        <v>3088</v>
      </c>
      <c r="B108" s="114" t="s">
        <v>3089</v>
      </c>
      <c r="C108" s="114" t="s">
        <v>166</v>
      </c>
      <c r="D108" s="114" t="s">
        <v>142</v>
      </c>
      <c r="E108" s="114" t="n">
        <v>18860.5</v>
      </c>
      <c r="F108" s="114" t="n">
        <v>3</v>
      </c>
      <c r="G108" s="114" t="n">
        <v>3853.5</v>
      </c>
      <c r="H108" s="114" t="n">
        <f aca="false">G108*F108</f>
        <v>11560.5</v>
      </c>
      <c r="I108" s="115" t="s">
        <v>3090</v>
      </c>
      <c r="J108" s="116" t="n">
        <v>11560.5</v>
      </c>
      <c r="K108" s="114" t="n">
        <f aca="false">H108+H109-J108-J109</f>
        <v>0</v>
      </c>
      <c r="L108" s="114"/>
    </row>
    <row r="109" customFormat="false" ht="15.75" hidden="false" customHeight="false" outlineLevel="0" collapsed="false">
      <c r="A109" s="113"/>
      <c r="B109" s="114"/>
      <c r="C109" s="114"/>
      <c r="D109" s="114"/>
      <c r="E109" s="114"/>
      <c r="F109" s="114" t="n">
        <v>1</v>
      </c>
      <c r="G109" s="114" t="n">
        <v>5000</v>
      </c>
      <c r="H109" s="114" t="n">
        <f aca="false">G109*F109</f>
        <v>5000</v>
      </c>
      <c r="I109" s="115" t="s">
        <v>3091</v>
      </c>
      <c r="J109" s="116" t="n">
        <v>5000</v>
      </c>
      <c r="K109" s="114" t="n">
        <v>0</v>
      </c>
      <c r="L109" s="114"/>
    </row>
    <row r="110" customFormat="false" ht="15.75" hidden="false" customHeight="false" outlineLevel="0" collapsed="false">
      <c r="A110" s="113" t="s">
        <v>6226</v>
      </c>
      <c r="B110" s="114" t="s">
        <v>6227</v>
      </c>
      <c r="C110" s="114" t="s">
        <v>166</v>
      </c>
      <c r="D110" s="114" t="s">
        <v>142</v>
      </c>
      <c r="E110" s="114" t="n">
        <v>25860.5</v>
      </c>
      <c r="F110" s="114" t="n">
        <v>3</v>
      </c>
      <c r="G110" s="114" t="n">
        <v>4693.5</v>
      </c>
      <c r="H110" s="114" t="n">
        <f aca="false">G110*F110</f>
        <v>14080.5</v>
      </c>
      <c r="I110" s="115" t="s">
        <v>6228</v>
      </c>
      <c r="J110" s="116" t="n">
        <v>14080.5</v>
      </c>
      <c r="K110" s="114" t="n">
        <f aca="false">H110+H111-J110-J111</f>
        <v>0</v>
      </c>
      <c r="L110" s="114"/>
    </row>
    <row r="111" customFormat="false" ht="15.75" hidden="false" customHeight="false" outlineLevel="0" collapsed="false">
      <c r="A111" s="113"/>
      <c r="B111" s="114"/>
      <c r="C111" s="114"/>
      <c r="D111" s="114"/>
      <c r="E111" s="114"/>
      <c r="F111" s="114" t="n">
        <v>1</v>
      </c>
      <c r="G111" s="114" t="n">
        <v>6000</v>
      </c>
      <c r="H111" s="114" t="n">
        <f aca="false">(G111*F111)+1100+600</f>
        <v>7700</v>
      </c>
      <c r="I111" s="115" t="s">
        <v>6229</v>
      </c>
      <c r="J111" s="116" t="n">
        <v>7700</v>
      </c>
      <c r="K111" s="114" t="n">
        <v>0</v>
      </c>
      <c r="L111" s="114"/>
    </row>
    <row r="112" customFormat="false" ht="15.75" hidden="false" customHeight="false" outlineLevel="0" collapsed="false">
      <c r="A112" s="113" t="s">
        <v>5370</v>
      </c>
      <c r="B112" s="114" t="s">
        <v>5371</v>
      </c>
      <c r="C112" s="114" t="s">
        <v>166</v>
      </c>
      <c r="D112" s="114" t="s">
        <v>142</v>
      </c>
      <c r="E112" s="114" t="n">
        <v>18860.5</v>
      </c>
      <c r="F112" s="114" t="n">
        <v>3</v>
      </c>
      <c r="G112" s="114" t="n">
        <v>3853.5</v>
      </c>
      <c r="H112" s="114" t="n">
        <f aca="false">G112*F112</f>
        <v>11560.5</v>
      </c>
      <c r="I112" s="115" t="s">
        <v>5372</v>
      </c>
      <c r="J112" s="116" t="n">
        <v>11560.5</v>
      </c>
      <c r="K112" s="114" t="n">
        <f aca="false">H112+H113-J112-J113</f>
        <v>0</v>
      </c>
      <c r="L112" s="114"/>
    </row>
    <row r="113" customFormat="false" ht="15.75" hidden="false" customHeight="false" outlineLevel="0" collapsed="false">
      <c r="A113" s="113"/>
      <c r="B113" s="114"/>
      <c r="C113" s="114"/>
      <c r="D113" s="114"/>
      <c r="E113" s="114"/>
      <c r="F113" s="114" t="n">
        <v>1</v>
      </c>
      <c r="G113" s="114" t="n">
        <v>5000</v>
      </c>
      <c r="H113" s="114" t="n">
        <f aca="false">G113*F113</f>
        <v>5000</v>
      </c>
      <c r="I113" s="115" t="s">
        <v>5373</v>
      </c>
      <c r="J113" s="116" t="n">
        <v>5000</v>
      </c>
      <c r="K113" s="114" t="n">
        <v>0</v>
      </c>
      <c r="L113" s="114"/>
    </row>
    <row r="114" s="82" customFormat="true" ht="15.75" hidden="false" customHeight="false" outlineLevel="0" collapsed="false">
      <c r="A114" s="118" t="s">
        <v>697</v>
      </c>
      <c r="B114" s="77" t="s">
        <v>698</v>
      </c>
      <c r="C114" s="77" t="s">
        <v>166</v>
      </c>
      <c r="D114" s="77" t="s">
        <v>142</v>
      </c>
      <c r="E114" s="77" t="n">
        <v>18760.5</v>
      </c>
      <c r="F114" s="77" t="n">
        <v>3</v>
      </c>
      <c r="G114" s="77" t="n">
        <v>3853.5</v>
      </c>
      <c r="H114" s="77" t="n">
        <f aca="false">G114*F114</f>
        <v>11560.5</v>
      </c>
      <c r="I114" s="80" t="s">
        <v>699</v>
      </c>
      <c r="J114" s="81" t="n">
        <v>11560.5</v>
      </c>
      <c r="K114" s="77" t="n">
        <f aca="false">H114+H115-J114-J115</f>
        <v>-1000</v>
      </c>
      <c r="L114" s="77"/>
    </row>
    <row r="115" s="82" customFormat="true" ht="15.75" hidden="false" customHeight="false" outlineLevel="0" collapsed="false">
      <c r="A115" s="118"/>
      <c r="B115" s="77"/>
      <c r="C115" s="77"/>
      <c r="D115" s="77"/>
      <c r="E115" s="77"/>
      <c r="F115" s="77" t="n">
        <v>1</v>
      </c>
      <c r="G115" s="77" t="n">
        <v>5000</v>
      </c>
      <c r="H115" s="77" t="n">
        <f aca="false">(G115*F115)+600*2</f>
        <v>6200</v>
      </c>
      <c r="I115" s="80" t="s">
        <v>700</v>
      </c>
      <c r="J115" s="81" t="n">
        <v>7200</v>
      </c>
      <c r="K115" s="77" t="n">
        <v>0</v>
      </c>
      <c r="L115" s="77"/>
    </row>
    <row r="116" s="82" customFormat="true" ht="15.75" hidden="false" customHeight="false" outlineLevel="0" collapsed="false">
      <c r="A116" s="117" t="s">
        <v>6778</v>
      </c>
      <c r="B116" s="77" t="s">
        <v>6779</v>
      </c>
      <c r="C116" s="77" t="s">
        <v>166</v>
      </c>
      <c r="D116" s="77" t="s">
        <v>47</v>
      </c>
      <c r="E116" s="77" t="n">
        <v>13577</v>
      </c>
      <c r="F116" s="77" t="n">
        <v>2</v>
      </c>
      <c r="G116" s="77" t="n">
        <v>3853.5</v>
      </c>
      <c r="H116" s="77" t="n">
        <f aca="false">G116*F116</f>
        <v>7707</v>
      </c>
      <c r="I116" s="80" t="s">
        <v>6780</v>
      </c>
      <c r="J116" s="81" t="n">
        <v>7707</v>
      </c>
      <c r="K116" s="77" t="n">
        <f aca="false">H116+H117-J116-J117</f>
        <v>1000</v>
      </c>
      <c r="L116" s="77"/>
    </row>
    <row r="117" s="82" customFormat="true" ht="15.75" hidden="false" customHeight="false" outlineLevel="0" collapsed="false">
      <c r="A117" s="117"/>
      <c r="B117" s="77"/>
      <c r="C117" s="77"/>
      <c r="D117" s="77"/>
      <c r="E117" s="77"/>
      <c r="F117" s="77" t="n">
        <v>1</v>
      </c>
      <c r="G117" s="77" t="n">
        <v>5000</v>
      </c>
      <c r="H117" s="77" t="n">
        <f aca="false">G117*F117</f>
        <v>5000</v>
      </c>
      <c r="I117" s="80" t="s">
        <v>6781</v>
      </c>
      <c r="J117" s="81" t="n">
        <v>4000</v>
      </c>
      <c r="K117" s="77" t="n">
        <v>0</v>
      </c>
      <c r="L117" s="77"/>
    </row>
    <row r="118" s="82" customFormat="true" ht="15.75" hidden="false" customHeight="false" outlineLevel="0" collapsed="false">
      <c r="A118" s="117" t="s">
        <v>747</v>
      </c>
      <c r="B118" s="77" t="s">
        <v>748</v>
      </c>
      <c r="C118" s="77" t="s">
        <v>166</v>
      </c>
      <c r="D118" s="77" t="s">
        <v>47</v>
      </c>
      <c r="E118" s="77" t="n">
        <v>44411</v>
      </c>
      <c r="F118" s="77" t="n">
        <v>2</v>
      </c>
      <c r="G118" s="77" t="n">
        <v>3853.5</v>
      </c>
      <c r="H118" s="77" t="n">
        <f aca="false">(G118*F118)*3</f>
        <v>23121</v>
      </c>
      <c r="I118" s="80" t="s">
        <v>749</v>
      </c>
      <c r="J118" s="81" t="n">
        <v>7707</v>
      </c>
      <c r="K118" s="77" t="n">
        <f aca="false">H118+H119-J118-J119-J120-J121-J122-J123</f>
        <v>500</v>
      </c>
      <c r="L118" s="77"/>
    </row>
    <row r="119" s="82" customFormat="true" ht="15.75" hidden="false" customHeight="false" outlineLevel="0" collapsed="false">
      <c r="A119" s="117"/>
      <c r="B119" s="77"/>
      <c r="C119" s="77"/>
      <c r="D119" s="77"/>
      <c r="E119" s="77"/>
      <c r="F119" s="77" t="n">
        <v>1</v>
      </c>
      <c r="G119" s="77" t="n">
        <v>5000</v>
      </c>
      <c r="H119" s="77" t="n">
        <f aca="false">(G119*F119)*3+600*3</f>
        <v>16800</v>
      </c>
      <c r="I119" s="80" t="s">
        <v>750</v>
      </c>
      <c r="J119" s="81" t="n">
        <v>5600</v>
      </c>
      <c r="K119" s="77" t="n">
        <v>0</v>
      </c>
      <c r="L119" s="77"/>
    </row>
    <row r="120" s="82" customFormat="true" ht="15.75" hidden="false" customHeight="false" outlineLevel="0" collapsed="false">
      <c r="A120" s="117"/>
      <c r="B120" s="77"/>
      <c r="C120" s="77"/>
      <c r="D120" s="77"/>
      <c r="E120" s="77"/>
      <c r="F120" s="77"/>
      <c r="G120" s="77"/>
      <c r="H120" s="77"/>
      <c r="I120" s="80" t="s">
        <v>751</v>
      </c>
      <c r="J120" s="81" t="n">
        <v>7707</v>
      </c>
      <c r="K120" s="77" t="n">
        <v>0</v>
      </c>
      <c r="L120" s="77"/>
    </row>
    <row r="121" s="82" customFormat="true" ht="15.75" hidden="false" customHeight="false" outlineLevel="0" collapsed="false">
      <c r="A121" s="117"/>
      <c r="B121" s="77"/>
      <c r="C121" s="77"/>
      <c r="D121" s="77"/>
      <c r="E121" s="77"/>
      <c r="F121" s="77"/>
      <c r="G121" s="77"/>
      <c r="H121" s="77"/>
      <c r="I121" s="80" t="s">
        <v>752</v>
      </c>
      <c r="J121" s="81" t="n">
        <v>5000</v>
      </c>
      <c r="K121" s="77" t="n">
        <v>0</v>
      </c>
      <c r="L121" s="77"/>
    </row>
    <row r="122" s="82" customFormat="true" ht="15.75" hidden="false" customHeight="false" outlineLevel="0" collapsed="false">
      <c r="A122" s="117"/>
      <c r="B122" s="77"/>
      <c r="C122" s="77"/>
      <c r="D122" s="77"/>
      <c r="E122" s="77"/>
      <c r="F122" s="77"/>
      <c r="G122" s="77"/>
      <c r="H122" s="77"/>
      <c r="I122" s="80" t="s">
        <v>753</v>
      </c>
      <c r="J122" s="81" t="n">
        <v>7707</v>
      </c>
      <c r="K122" s="77" t="n">
        <v>0</v>
      </c>
      <c r="L122" s="77"/>
    </row>
    <row r="123" s="82" customFormat="true" ht="15.75" hidden="false" customHeight="false" outlineLevel="0" collapsed="false">
      <c r="A123" s="117"/>
      <c r="B123" s="77"/>
      <c r="C123" s="77"/>
      <c r="D123" s="77"/>
      <c r="E123" s="77"/>
      <c r="F123" s="77"/>
      <c r="G123" s="77"/>
      <c r="H123" s="77"/>
      <c r="I123" s="80" t="s">
        <v>754</v>
      </c>
      <c r="J123" s="81" t="n">
        <v>5700</v>
      </c>
      <c r="K123" s="77" t="n">
        <v>0</v>
      </c>
      <c r="L123" s="77"/>
    </row>
    <row r="124" s="82" customFormat="true" ht="15.75" hidden="false" customHeight="false" outlineLevel="0" collapsed="false">
      <c r="A124" s="117" t="s">
        <v>2402</v>
      </c>
      <c r="B124" s="77" t="s">
        <v>2403</v>
      </c>
      <c r="C124" s="77" t="s">
        <v>166</v>
      </c>
      <c r="D124" s="77" t="s">
        <v>47</v>
      </c>
      <c r="E124" s="77" t="n">
        <v>17647</v>
      </c>
      <c r="F124" s="77" t="n">
        <v>2</v>
      </c>
      <c r="G124" s="77" t="n">
        <v>3853.5</v>
      </c>
      <c r="H124" s="77" t="n">
        <f aca="false">G124*F124</f>
        <v>7707</v>
      </c>
      <c r="I124" s="80" t="s">
        <v>2404</v>
      </c>
      <c r="J124" s="81" t="n">
        <v>7707</v>
      </c>
      <c r="K124" s="77" t="n">
        <f aca="false">H124+H125-J124-J125</f>
        <v>500</v>
      </c>
      <c r="L124" s="77"/>
    </row>
    <row r="125" s="82" customFormat="true" ht="15.75" hidden="false" customHeight="false" outlineLevel="0" collapsed="false">
      <c r="A125" s="117"/>
      <c r="B125" s="77"/>
      <c r="C125" s="77"/>
      <c r="D125" s="77"/>
      <c r="E125" s="77"/>
      <c r="F125" s="77" t="n">
        <v>1</v>
      </c>
      <c r="G125" s="77" t="n">
        <v>5000</v>
      </c>
      <c r="H125" s="77" t="n">
        <f aca="false">(G125*F125)+1100+600</f>
        <v>6700</v>
      </c>
      <c r="I125" s="80" t="s">
        <v>2405</v>
      </c>
      <c r="J125" s="81" t="n">
        <v>6200</v>
      </c>
      <c r="K125" s="77" t="n">
        <v>0</v>
      </c>
      <c r="L125" s="77"/>
    </row>
    <row r="126" customFormat="false" ht="15.75" hidden="false" customHeight="false" outlineLevel="0" collapsed="false">
      <c r="A126" s="119" t="s">
        <v>301</v>
      </c>
      <c r="B126" s="114" t="s">
        <v>302</v>
      </c>
      <c r="C126" s="114" t="s">
        <v>166</v>
      </c>
      <c r="D126" s="114" t="s">
        <v>29</v>
      </c>
      <c r="E126" s="114" t="n">
        <v>26080</v>
      </c>
      <c r="F126" s="114" t="n">
        <v>4</v>
      </c>
      <c r="G126" s="114" t="n">
        <v>4470</v>
      </c>
      <c r="H126" s="114" t="n">
        <f aca="false">G126*F126</f>
        <v>17880</v>
      </c>
      <c r="I126" s="115" t="s">
        <v>303</v>
      </c>
      <c r="J126" s="116" t="n">
        <v>17880</v>
      </c>
      <c r="K126" s="114" t="n">
        <f aca="false">H126+H127-J126-J127</f>
        <v>0</v>
      </c>
      <c r="L126" s="114"/>
    </row>
    <row r="127" customFormat="false" ht="15.75" hidden="false" customHeight="false" outlineLevel="0" collapsed="false">
      <c r="A127" s="119"/>
      <c r="B127" s="114"/>
      <c r="C127" s="114"/>
      <c r="D127" s="114"/>
      <c r="E127" s="114"/>
      <c r="F127" s="114" t="n">
        <v>1</v>
      </c>
      <c r="G127" s="114" t="n">
        <v>6000</v>
      </c>
      <c r="H127" s="114" t="n">
        <f aca="false">(G127*F127)+1100*2</f>
        <v>8200</v>
      </c>
      <c r="I127" s="115" t="s">
        <v>304</v>
      </c>
      <c r="J127" s="116" t="n">
        <v>8200</v>
      </c>
      <c r="K127" s="114" t="n">
        <v>0</v>
      </c>
      <c r="L127" s="114"/>
    </row>
    <row r="128" customFormat="false" ht="15.75" hidden="false" customHeight="false" outlineLevel="0" collapsed="false">
      <c r="A128" s="119" t="s">
        <v>305</v>
      </c>
      <c r="B128" s="114" t="s">
        <v>306</v>
      </c>
      <c r="C128" s="114" t="s">
        <v>166</v>
      </c>
      <c r="D128" s="114" t="s">
        <v>29</v>
      </c>
      <c r="E128" s="114" t="n">
        <v>24480</v>
      </c>
      <c r="F128" s="114" t="n">
        <v>4</v>
      </c>
      <c r="G128" s="114" t="n">
        <v>4470</v>
      </c>
      <c r="H128" s="114" t="n">
        <f aca="false">G128*F128</f>
        <v>17880</v>
      </c>
      <c r="I128" s="115" t="s">
        <v>307</v>
      </c>
      <c r="J128" s="116" t="n">
        <v>17880</v>
      </c>
      <c r="K128" s="114" t="n">
        <f aca="false">H128+H129-J128-J129</f>
        <v>0</v>
      </c>
      <c r="L128" s="114"/>
    </row>
    <row r="129" customFormat="false" ht="15.75" hidden="false" customHeight="false" outlineLevel="0" collapsed="false">
      <c r="A129" s="119"/>
      <c r="B129" s="114"/>
      <c r="C129" s="114"/>
      <c r="D129" s="114"/>
      <c r="E129" s="114"/>
      <c r="F129" s="114" t="n">
        <v>1</v>
      </c>
      <c r="G129" s="114" t="n">
        <v>6000</v>
      </c>
      <c r="H129" s="114" t="n">
        <f aca="false">(G129*F129)+600</f>
        <v>6600</v>
      </c>
      <c r="I129" s="115" t="s">
        <v>308</v>
      </c>
      <c r="J129" s="116" t="n">
        <v>6600</v>
      </c>
      <c r="K129" s="114" t="n">
        <v>0</v>
      </c>
      <c r="L129" s="114"/>
    </row>
    <row r="130" customFormat="false" ht="15.75" hidden="false" customHeight="false" outlineLevel="0" collapsed="false">
      <c r="A130" s="113" t="s">
        <v>2943</v>
      </c>
      <c r="B130" s="114" t="s">
        <v>2944</v>
      </c>
      <c r="C130" s="114" t="s">
        <v>166</v>
      </c>
      <c r="D130" s="114" t="s">
        <v>63</v>
      </c>
      <c r="E130" s="114" t="n">
        <v>38450</v>
      </c>
      <c r="F130" s="114" t="n">
        <v>5</v>
      </c>
      <c r="G130" s="114" t="n">
        <v>5470</v>
      </c>
      <c r="H130" s="114" t="n">
        <f aca="false">G130*F130</f>
        <v>27350</v>
      </c>
      <c r="I130" s="115" t="s">
        <v>2945</v>
      </c>
      <c r="J130" s="116" t="n">
        <v>27350</v>
      </c>
      <c r="K130" s="114" t="n">
        <f aca="false">H130+H131-J130-J131</f>
        <v>0</v>
      </c>
      <c r="L130" s="114"/>
    </row>
    <row r="131" customFormat="false" ht="15.75" hidden="false" customHeight="false" outlineLevel="0" collapsed="false">
      <c r="A131" s="113"/>
      <c r="B131" s="114"/>
      <c r="C131" s="114"/>
      <c r="D131" s="114"/>
      <c r="E131" s="114"/>
      <c r="F131" s="114" t="n">
        <v>1</v>
      </c>
      <c r="G131" s="114" t="n">
        <v>7000</v>
      </c>
      <c r="H131" s="114" t="n">
        <f aca="false">G131*F131</f>
        <v>7000</v>
      </c>
      <c r="I131" s="115" t="s">
        <v>2946</v>
      </c>
      <c r="J131" s="116" t="n">
        <v>7000</v>
      </c>
      <c r="K131" s="114" t="n">
        <v>0</v>
      </c>
      <c r="L131" s="114"/>
    </row>
    <row r="132" customFormat="false" ht="15.75" hidden="false" customHeight="false" outlineLevel="0" collapsed="false">
      <c r="A132" s="113" t="s">
        <v>2073</v>
      </c>
      <c r="B132" s="114" t="s">
        <v>2074</v>
      </c>
      <c r="C132" s="114" t="s">
        <v>166</v>
      </c>
      <c r="D132" s="114" t="s">
        <v>47</v>
      </c>
      <c r="E132" s="114" t="n">
        <v>17280</v>
      </c>
      <c r="F132" s="114" t="n">
        <v>2</v>
      </c>
      <c r="G132" s="114" t="n">
        <v>3670</v>
      </c>
      <c r="H132" s="114" t="n">
        <f aca="false">G132*F132</f>
        <v>7340</v>
      </c>
      <c r="I132" s="115" t="s">
        <v>2075</v>
      </c>
      <c r="J132" s="116" t="n">
        <v>7200</v>
      </c>
      <c r="K132" s="114" t="n">
        <f aca="false">H132+H133-J132-J133</f>
        <v>0</v>
      </c>
      <c r="L132" s="114"/>
    </row>
    <row r="133" customFormat="false" ht="15.75" hidden="false" customHeight="false" outlineLevel="0" collapsed="false">
      <c r="A133" s="113"/>
      <c r="B133" s="114"/>
      <c r="C133" s="114"/>
      <c r="D133" s="114"/>
      <c r="E133" s="114"/>
      <c r="F133" s="114" t="n">
        <v>1</v>
      </c>
      <c r="G133" s="114" t="n">
        <v>5000</v>
      </c>
      <c r="H133" s="114" t="n">
        <f aca="false">(G133*F133)+1100*2</f>
        <v>7200</v>
      </c>
      <c r="I133" s="115" t="s">
        <v>2076</v>
      </c>
      <c r="J133" s="116" t="n">
        <v>7340</v>
      </c>
      <c r="K133" s="114" t="n">
        <v>0</v>
      </c>
      <c r="L133" s="114"/>
    </row>
    <row r="134" s="82" customFormat="true" ht="15.75" hidden="false" customHeight="false" outlineLevel="0" collapsed="false">
      <c r="A134" s="117" t="s">
        <v>5114</v>
      </c>
      <c r="B134" s="77" t="s">
        <v>5115</v>
      </c>
      <c r="C134" s="77" t="s">
        <v>166</v>
      </c>
      <c r="D134" s="77" t="s">
        <v>47</v>
      </c>
      <c r="E134" s="77" t="n">
        <v>13540</v>
      </c>
      <c r="F134" s="77" t="n">
        <v>2</v>
      </c>
      <c r="G134" s="77" t="n">
        <v>3853.5</v>
      </c>
      <c r="H134" s="77" t="n">
        <f aca="false">G134*F134</f>
        <v>7707</v>
      </c>
      <c r="I134" s="80" t="s">
        <v>5116</v>
      </c>
      <c r="J134" s="81" t="n">
        <v>7707</v>
      </c>
      <c r="K134" s="77" t="n">
        <f aca="false">H134+H135-J134-J135</f>
        <v>1000</v>
      </c>
      <c r="L134" s="77"/>
    </row>
    <row r="135" s="82" customFormat="true" ht="15.75" hidden="false" customHeight="false" outlineLevel="0" collapsed="false">
      <c r="A135" s="117"/>
      <c r="B135" s="77"/>
      <c r="C135" s="77"/>
      <c r="D135" s="77"/>
      <c r="E135" s="77"/>
      <c r="F135" s="77" t="n">
        <v>1</v>
      </c>
      <c r="G135" s="77" t="n">
        <v>5000</v>
      </c>
      <c r="H135" s="77" t="n">
        <f aca="false">G135*F135</f>
        <v>5000</v>
      </c>
      <c r="I135" s="80" t="s">
        <v>5117</v>
      </c>
      <c r="J135" s="81" t="n">
        <v>4000</v>
      </c>
      <c r="K135" s="77" t="n">
        <v>0</v>
      </c>
      <c r="L135" s="77"/>
    </row>
    <row r="136" customFormat="false" ht="15.75" hidden="false" customHeight="false" outlineLevel="0" collapsed="false">
      <c r="A136" s="113" t="s">
        <v>2045</v>
      </c>
      <c r="B136" s="114" t="s">
        <v>2046</v>
      </c>
      <c r="C136" s="114" t="s">
        <v>166</v>
      </c>
      <c r="D136" s="114" t="s">
        <v>29</v>
      </c>
      <c r="E136" s="114" t="n">
        <v>31420</v>
      </c>
      <c r="F136" s="114" t="n">
        <v>4</v>
      </c>
      <c r="G136" s="114" t="n">
        <v>4470</v>
      </c>
      <c r="H136" s="114" t="n">
        <f aca="false">G136*F136</f>
        <v>17880</v>
      </c>
      <c r="I136" s="115" t="s">
        <v>2047</v>
      </c>
      <c r="J136" s="116" t="n">
        <v>17880</v>
      </c>
      <c r="K136" s="114" t="n">
        <f aca="false">H136+H137-J136-J137</f>
        <v>0</v>
      </c>
      <c r="L136" s="114"/>
    </row>
    <row r="137" customFormat="false" ht="15.75" hidden="false" customHeight="false" outlineLevel="0" collapsed="false">
      <c r="A137" s="113"/>
      <c r="B137" s="114"/>
      <c r="C137" s="114"/>
      <c r="D137" s="114"/>
      <c r="E137" s="114"/>
      <c r="F137" s="114" t="n">
        <v>1</v>
      </c>
      <c r="G137" s="114" t="n">
        <v>6000</v>
      </c>
      <c r="H137" s="114" t="n">
        <f aca="false">(G137*F137)+600+1100</f>
        <v>7700</v>
      </c>
      <c r="I137" s="115" t="s">
        <v>2048</v>
      </c>
      <c r="J137" s="116" t="n">
        <v>7700</v>
      </c>
      <c r="K137" s="114" t="n">
        <v>0</v>
      </c>
      <c r="L137" s="114"/>
    </row>
    <row r="138" s="82" customFormat="true" ht="15.75" hidden="false" customHeight="false" outlineLevel="0" collapsed="false">
      <c r="A138" s="117" t="s">
        <v>5641</v>
      </c>
      <c r="B138" s="77" t="s">
        <v>5642</v>
      </c>
      <c r="C138" s="77" t="s">
        <v>2828</v>
      </c>
      <c r="D138" s="77" t="s">
        <v>28</v>
      </c>
      <c r="E138" s="77" t="n">
        <v>20953.5</v>
      </c>
      <c r="F138" s="77" t="n">
        <v>1</v>
      </c>
      <c r="G138" s="77" t="n">
        <v>3853.5</v>
      </c>
      <c r="H138" s="77" t="n">
        <f aca="false">G138*F138</f>
        <v>3853.5</v>
      </c>
      <c r="I138" s="80" t="s">
        <v>5643</v>
      </c>
      <c r="J138" s="81" t="n">
        <v>3853.5</v>
      </c>
      <c r="K138" s="77" t="n">
        <f aca="false">H138+H139-J138-J139</f>
        <v>4000</v>
      </c>
      <c r="L138" s="77"/>
    </row>
    <row r="139" s="82" customFormat="true" ht="15.75" hidden="false" customHeight="false" outlineLevel="0" collapsed="false">
      <c r="A139" s="117"/>
      <c r="B139" s="77"/>
      <c r="C139" s="77"/>
      <c r="D139" s="77"/>
      <c r="E139" s="77"/>
      <c r="F139" s="77" t="n">
        <v>4</v>
      </c>
      <c r="G139" s="77" t="n">
        <v>5000</v>
      </c>
      <c r="H139" s="77" t="n">
        <f aca="false">G139*F139</f>
        <v>20000</v>
      </c>
      <c r="I139" s="80" t="s">
        <v>5644</v>
      </c>
      <c r="J139" s="81" t="n">
        <v>16000</v>
      </c>
      <c r="K139" s="77" t="n">
        <v>0</v>
      </c>
      <c r="L139" s="77"/>
    </row>
    <row r="140" customFormat="false" ht="15.75" hidden="false" customHeight="false" outlineLevel="0" collapsed="false">
      <c r="A140" s="113" t="s">
        <v>2826</v>
      </c>
      <c r="B140" s="114" t="s">
        <v>2827</v>
      </c>
      <c r="C140" s="114" t="s">
        <v>2828</v>
      </c>
      <c r="D140" s="114" t="s">
        <v>47</v>
      </c>
      <c r="E140" s="114" t="n">
        <v>31077</v>
      </c>
      <c r="F140" s="114" t="n">
        <v>2</v>
      </c>
      <c r="G140" s="114" t="n">
        <v>3853.5</v>
      </c>
      <c r="H140" s="114" t="n">
        <f aca="false">G140*F140</f>
        <v>7707</v>
      </c>
      <c r="I140" s="115" t="s">
        <v>2829</v>
      </c>
      <c r="J140" s="116" t="n">
        <v>24400</v>
      </c>
      <c r="K140" s="114" t="n">
        <f aca="false">H140+H141-J140-J141</f>
        <v>0</v>
      </c>
      <c r="L140" s="114"/>
    </row>
    <row r="141" customFormat="false" ht="15.75" hidden="false" customHeight="false" outlineLevel="0" collapsed="false">
      <c r="A141" s="113"/>
      <c r="B141" s="114"/>
      <c r="C141" s="114"/>
      <c r="D141" s="114"/>
      <c r="E141" s="114"/>
      <c r="F141" s="114" t="n">
        <v>4</v>
      </c>
      <c r="G141" s="114" t="n">
        <v>5000</v>
      </c>
      <c r="H141" s="114" t="n">
        <f aca="false">(G141*F141)+1100*4</f>
        <v>24400</v>
      </c>
      <c r="I141" s="115" t="s">
        <v>2830</v>
      </c>
      <c r="J141" s="116" t="n">
        <v>7707</v>
      </c>
      <c r="K141" s="114" t="n">
        <v>0</v>
      </c>
      <c r="L141" s="114"/>
    </row>
    <row r="142" s="82" customFormat="true" ht="24.25" hidden="false" customHeight="true" outlineLevel="0" collapsed="false">
      <c r="A142" s="117" t="s">
        <v>6438</v>
      </c>
      <c r="B142" s="77" t="s">
        <v>6439</v>
      </c>
      <c r="C142" s="77" t="s">
        <v>2828</v>
      </c>
      <c r="D142" s="77" t="s">
        <v>63</v>
      </c>
      <c r="E142" s="77" t="n">
        <v>39392.5</v>
      </c>
      <c r="F142" s="77" t="n">
        <v>5</v>
      </c>
      <c r="G142" s="77" t="n">
        <v>3853.5</v>
      </c>
      <c r="H142" s="77" t="n">
        <f aca="false">G142*F142</f>
        <v>19267.5</v>
      </c>
      <c r="I142" s="80" t="s">
        <v>6440</v>
      </c>
      <c r="J142" s="81" t="n">
        <v>19267.5</v>
      </c>
      <c r="K142" s="77" t="n">
        <f aca="false">H142+H143-J142-J143</f>
        <v>1600</v>
      </c>
      <c r="L142" s="77"/>
    </row>
    <row r="143" s="82" customFormat="true" ht="15.75" hidden="false" customHeight="false" outlineLevel="0" collapsed="false">
      <c r="A143" s="117"/>
      <c r="B143" s="77"/>
      <c r="C143" s="77"/>
      <c r="D143" s="77"/>
      <c r="E143" s="77"/>
      <c r="F143" s="77" t="n">
        <v>4</v>
      </c>
      <c r="G143" s="77" t="n">
        <v>5000</v>
      </c>
      <c r="H143" s="77" t="n">
        <f aca="false">G143*F143</f>
        <v>20000</v>
      </c>
      <c r="I143" s="80" t="s">
        <v>6441</v>
      </c>
      <c r="J143" s="81" t="n">
        <v>18400</v>
      </c>
      <c r="K143" s="77" t="n">
        <v>0</v>
      </c>
      <c r="L143" s="77"/>
    </row>
  </sheetData>
  <mergeCells count="55">
    <mergeCell ref="A2:A5"/>
    <mergeCell ref="A6:A10"/>
    <mergeCell ref="A11:A13"/>
    <mergeCell ref="A14:A15"/>
    <mergeCell ref="A16:A19"/>
    <mergeCell ref="A20:A22"/>
    <mergeCell ref="A23:A24"/>
    <mergeCell ref="A25:A28"/>
    <mergeCell ref="A29:A30"/>
    <mergeCell ref="A31:A32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72"/>
    <mergeCell ref="A73:A74"/>
    <mergeCell ref="A76:A79"/>
    <mergeCell ref="A80:A81"/>
    <mergeCell ref="A82:A83"/>
    <mergeCell ref="A84:A87"/>
    <mergeCell ref="A88:A91"/>
    <mergeCell ref="A92:A93"/>
    <mergeCell ref="A94:A95"/>
    <mergeCell ref="A96:A97"/>
    <mergeCell ref="A98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A142:A14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1103</TotalTime>
  <Application>LibreOffice/5.0.4.2$Linux_X86_64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2015-08-19T15:41:45Z</dcterms:created>
  <dc:creator>user  </dc:creator>
  <dc:language>ru-RU</dc:language>
  <dcterms:modified xsi:type="dcterms:W3CDTF">2016-02-25T16:11:04Z</dcterms:modified>
  <cp:revision>4</cp:revision>
</cp:coreProperties>
</file>