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373" firstSheet="0" activeTab="1"/>
  </bookViews>
  <sheets>
    <sheet name="Расхождения май" sheetId="1" state="visible" r:id="rId2"/>
    <sheet name="Расхождения май_2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<sst xmlns="http://schemas.openxmlformats.org/spreadsheetml/2006/main" count="411" uniqueCount="194">
  <si>
    <t>Tour</t>
  </si>
  <si>
    <t>Tourists</t>
  </si>
  <si>
    <t>Check-in date</t>
  </si>
  <si>
    <t>Check-out date</t>
  </si>
  <si>
    <t>Дни</t>
  </si>
  <si>
    <t>Тариф</t>
  </si>
  <si>
    <t>Расчет</t>
  </si>
  <si>
    <t>ФИО</t>
  </si>
  <si>
    <t>Отель</t>
  </si>
  <si>
    <t>Разница</t>
  </si>
  <si>
    <t>Примечание</t>
  </si>
  <si>
    <t>Примечания отеля</t>
  </si>
  <si>
    <t>205253437</t>
  </si>
  <si>
    <t>АЛЕКСАНДРОВ ДМИТРИЙ</t>
  </si>
  <si>
    <t>30.04.2015</t>
  </si>
  <si>
    <t>04.05.2015</t>
  </si>
  <si>
    <t>АЛЕКСАНДРОВА АННА с 01.05.2015 по 04.05.2015</t>
  </si>
  <si>
    <t>АЛЕКСАНДРОВА АННА с 30.04.2015 по 01.05.2015</t>
  </si>
  <si>
    <t>Бронь 2 взрослых 2 детей 1 год и 6 лет: стоимость 4000 руб.(2 взрослых)+1100 руб.(ребенок 6 лет)=5100 руб. У НАС ВЕРНО!</t>
  </si>
  <si>
    <t>205307382</t>
  </si>
  <si>
    <t>АНДРУСЕВА НАТАЛЬЯ</t>
  </si>
  <si>
    <t>22.05.2015</t>
  </si>
  <si>
    <t>24.05.2015</t>
  </si>
  <si>
    <t>АНДРУСЕВА НАТАЛЬЯ с 22.05.2015 по 24.05.2015</t>
  </si>
  <si>
    <t>Исправить ФИО на БОРОДИНА АНАСТАСИЯ</t>
  </si>
  <si>
    <t>ТАРАСИКОВА ПОЛИНА с 22.05.2015 по 24.05.2015</t>
  </si>
  <si>
    <t>БОГДАНИК РУСЛАН с 20.05.2015 по 22.05.2015</t>
  </si>
  <si>
    <t>Аннуляция</t>
  </si>
  <si>
    <t>Исправить ФИО на ДОРОХИН ЕВГЕНИЙ</t>
  </si>
  <si>
    <t>205251159</t>
  </si>
  <si>
    <t>БОГОГОСОВА ВАРТИТЕР</t>
  </si>
  <si>
    <t>БОГОГОСОВА ВАРТИТЕР с 01.05.2015 по 04.05.2015</t>
  </si>
  <si>
    <t>БОГОГОСОВА ВАРТИТЕР с 30.04.2015 по 01.05.2015</t>
  </si>
  <si>
    <t>Лена, надо поправить сумму 7200 руб. на 6200 руб.</t>
  </si>
  <si>
    <t>205307390</t>
  </si>
  <si>
    <t>БОРОДИНА АНАСТАСИЯ</t>
  </si>
  <si>
    <t>205251206</t>
  </si>
  <si>
    <t>БРЕВНОВ АНДРЕЙ</t>
  </si>
  <si>
    <t>03.05.2015</t>
  </si>
  <si>
    <t>БРЕВНОВ АНДРЕЙ с 01.05.2015 по 03.05.2015</t>
  </si>
  <si>
    <t>БРЕВНОВ АНДРЕЙ с 30.04.2015 по 01.05.2015</t>
  </si>
  <si>
    <t>Бронь на 3 взрослых (2 взр.+1 реб.15 лет-взрослый)=5000+2100=7100 руб. У НАС ВЕРНО!</t>
  </si>
  <si>
    <t>ГАСПАРЯН САМВЕЛ с 01.05.2015 по 03.05.2015</t>
  </si>
  <si>
    <t>ГАСПАРЯН САМВЕЛ с 30.04.2015 по 01.05.2015</t>
  </si>
  <si>
    <t>205250632</t>
  </si>
  <si>
    <t>БУБЛИК ДМИТРИЙ</t>
  </si>
  <si>
    <t>БУБЛИК ДМИТРИЙ с 01.05.2015 по 03.05.2015</t>
  </si>
  <si>
    <t>У НАС ВЕРНО! Цена в сутки 3670 руб. (заявка до 12 марта) Итого: 3670*2=7340 руб.</t>
  </si>
  <si>
    <t>БУБЛИК ДМИТРИЙ с 30.04.2015 по 01.05.2015</t>
  </si>
  <si>
    <t>205250627</t>
  </si>
  <si>
    <t>ВЕЛИКОЦКИЙ ВИКТОР</t>
  </si>
  <si>
    <t>ВЕЛИКОТСКИЙ ВИКТОР с 01.05.2015 по 03.05.2015</t>
  </si>
  <si>
    <t>ВЕЛИКОТСКИЙ ВИКТОР с 30.04.2015 по 01.05.2015</t>
  </si>
  <si>
    <t>У НАС ВЕРНО! Заявка на 2 взр.+1 реб.6 лет.=5000+1100=6100 руб.в сутки.</t>
  </si>
  <si>
    <t>205312179</t>
  </si>
  <si>
    <t>ВИНОКУРОВ МИХАИЛ</t>
  </si>
  <si>
    <t>12.05.2015</t>
  </si>
  <si>
    <t>13.05.2015</t>
  </si>
  <si>
    <t>Лена, надо надо добавить проживание ВИНОКУРОВ МИХАИЛ с 12/05 по 13/05 на сумму 3853,5 руб.</t>
  </si>
  <si>
    <t>205250677</t>
  </si>
  <si>
    <t>ГИЛЬМАНШИНА НАТАЛЬЯ</t>
  </si>
  <si>
    <t>29.04.2015</t>
  </si>
  <si>
    <t>ГИЛЬМАНШИНА НАТАЛЬЯ с 01.05.2015 по 03.05.2015</t>
  </si>
  <si>
    <t>ГИЛЬМАНШИНА НАТАЛЬЯ с 29.04.2015 по 01.05.2015</t>
  </si>
  <si>
    <t>У НАС ВЕРНО! Заявка была на 2 взр.+2детей 1 год и 6 лет): 5000+1100=6100 руб.в сутки * 2 суток = 12200 руб.</t>
  </si>
  <si>
    <t>205250570</t>
  </si>
  <si>
    <t>ДЖАЛАЛОВ ИВАН</t>
  </si>
  <si>
    <t>06.05.2015</t>
  </si>
  <si>
    <t>ДЖАЛАЛОВ ИВАН с 01.05.2015 по 06.05.2015</t>
  </si>
  <si>
    <t>У НАС ВЕРНО! Цена в сутки 3670 руб. (заявка до 12 марта) Итого: 3670*5=18350 руб.</t>
  </si>
  <si>
    <t>ДЖАЛАЛОВ ИВАН с 29.04.2015 по 01.05.2015</t>
  </si>
  <si>
    <t>У НАС ВЕРНО! Заявка на 2 взр.+2 детей (4 года и 7 лет)=5000+600+1100=6700 руб.в сутки * 2 суток=13400 руб.</t>
  </si>
  <si>
    <t>МОШКИН ИЛЬЯ с 01.05.2015 по 03.05.2015</t>
  </si>
  <si>
    <t>У НАС ВЕРНО! Заявка на 2 взр.+2 детей (6 лет и 7 лет)=5000+1100+1100=7200 руб.в сутки * 2 суток=14400 руб.</t>
  </si>
  <si>
    <t>МОШКИН ИЛЬЯ с 29.04.2015 по 01.05.2015</t>
  </si>
  <si>
    <t>ПАВЛИНОВА ЛАРИСА с 01.05.2015 по 06.05.2015</t>
  </si>
  <si>
    <t>ПАВЛИНОВА ЛАРИСА с 29.04.2015 по 01.05.2015</t>
  </si>
  <si>
    <t>У НАС ВЕРНО! Заявка была на 2 взр.+2детей 1 год и 7 лет): 5000+1100=6100 руб.в сутки * 2 суток = 12200 руб.</t>
  </si>
  <si>
    <t>ШИНКАРЕВ ГРИГОРИЙ с 01.05.2015 по 03.05.2015</t>
  </si>
  <si>
    <t>ШИНКАРЕВ ГРИГОРИЙ с 29.04.2015 по 01.05.2015</t>
  </si>
  <si>
    <t>У НАС ВЕРНО! Заявка была на 2 взр.+1 реб 15лет-это трерий взрослый: 5000+2100=7100 руб.в сутки * 2 суток = 14200 руб.</t>
  </si>
  <si>
    <t>105306177</t>
  </si>
  <si>
    <t>ДОРОХИН ЕВГЕНИЙ</t>
  </si>
  <si>
    <t>20.05.2015</t>
  </si>
  <si>
    <t>205251256</t>
  </si>
  <si>
    <t>ЕФИМОВ ВЛАДИМИР</t>
  </si>
  <si>
    <t>26.04.2015</t>
  </si>
  <si>
    <t>02.05.2015</t>
  </si>
  <si>
    <t>ЕФИМОВ ВЛАДИМИР с 01.05.2015 по 02.05.2015</t>
  </si>
  <si>
    <t>У НАС ВЕРНО! Заявка с 01/05 по 02/05 - это одни сутки, сумма 3853,5 руб. </t>
  </si>
  <si>
    <t>ЕФИМОВ ВЛАДИМИР с 26.04.2015 по 01.05.2015</t>
  </si>
  <si>
    <t>У НАС ВЕРНО! Заявка на 2 взрослых (1взрю+1реб.14 лет-взрослый)=5000*5 сут.=25000 руб.                                                                                                                                                                (50500 руб.-это за ДВА НОМЕРА Ефимов Владимир+Ефимова Веста)</t>
  </si>
  <si>
    <t>ЕФИМОВА ВЕСТА с 01.05.2015 по 02.05.2015</t>
  </si>
  <si>
    <t>У НАС ВЕРНО! Заявка с 01/05 по 02/05 - это одни сутки, сумма 3853,5 руб.</t>
  </si>
  <si>
    <t>ЕФИМОВА ВЕСТА с 26.04.2015 по 01.05.2015</t>
  </si>
  <si>
    <t>У НАС ВЕРНО! Заявка на 1 взр.+1 реб.10 лет=4000+1100=5100 сут.*5 суток=25500 руб.                                                                                                                                                              (50500 руб.-это за ДВА НОМЕРА Ефимов Владимир+Ефимова Веста)</t>
  </si>
  <si>
    <t>205305834</t>
  </si>
  <si>
    <t>ЗИМОГЛЯДОВ АЛЕКСЕЙ</t>
  </si>
  <si>
    <t>14.05.2015</t>
  </si>
  <si>
    <t>ЗИМОГЛЯДОВ АЛЕКСЕЙ с 12.05.2015 по 14.05.2015</t>
  </si>
  <si>
    <t>МОСКАЛЕНКО ВЕРОНИКА с 12.05.2015 по 14.05.2015</t>
  </si>
  <si>
    <t>НАДО поменять ФИО на ЗИМОГЛЯДОВА ТАТЬЯНА</t>
  </si>
  <si>
    <t>205305813</t>
  </si>
  <si>
    <t>ЗИМОГЛЯДОВА ТАТЬЯНА</t>
  </si>
  <si>
    <t>КАМАЛИЕВА СОФЬЯ с 24.05.2015 по 26.05.2015</t>
  </si>
  <si>
    <t>Аннуляция не приходила! Заявка номер 205315062</t>
  </si>
  <si>
    <t>205303795</t>
  </si>
  <si>
    <t>КОЛЕСНИКОВ РОМАН</t>
  </si>
  <si>
    <t>01.05.2015</t>
  </si>
  <si>
    <t>КОЛЕСНИКОВ РОМАН с 01.05.2015 по 03.05.2015</t>
  </si>
  <si>
    <t>У НАС ВЕРНО! Заявка на ЛЮКС КОРОЛЯ 3 взр.+1 реб.4 года=22000+2100+600=24700 руб.в сутки* 2 суток=49400 руб.</t>
  </si>
  <si>
    <t>105250139</t>
  </si>
  <si>
    <t>КУЛЬКОВА ТАМАРА</t>
  </si>
  <si>
    <t>27.04.2015</t>
  </si>
  <si>
    <t>10.05.2015</t>
  </si>
  <si>
    <t>КУЛЬКОВА ТАМАРА с 01.05.2015 по 10.05.2015</t>
  </si>
  <si>
    <t>У НАС ВЕРНО! Стоимость 3853,5 руб. * 9 суток=34681,5 руб.</t>
  </si>
  <si>
    <t>КУЛЬКОВА ТАМАРА с 27.04.2015 по 01.05.2015</t>
  </si>
  <si>
    <t>У НАС ВЕРНО! Заявка на 1 взр.+1 реб.2 года(доплата не взимается)=4000 руб.в сутки * 4 суток=16000 руб.</t>
  </si>
  <si>
    <t>БОГОМОЛОВА НАДЕЖДА с 01.05.2015 по 10.05.2015</t>
  </si>
  <si>
    <t>БОГОМОЛОВА НАДЕЖДА с 27.04.2015 по 01.05.2015</t>
  </si>
  <si>
    <t>Лена, надо поправить сумму 24800 руб. на 22800 руб.</t>
  </si>
  <si>
    <t>КУПЦОВ АЛЕКСАНДР с 02.05.2015 по 08.05.2015</t>
  </si>
  <si>
    <t>Ключи от номера была взяты Хафизовой Ириной - проживала в другом номере. Она оповестила стойку размещения о том, что гости не заедут по брони на Купцова Александра (они одна семья), попросили дать им ключи, т.к. Библиоглобус все-равно не производит им возврат. Пользовались номером до 08/05.</t>
  </si>
  <si>
    <t>105305680</t>
  </si>
  <si>
    <t>ЛАРЮШКИНА ЕЛЕНА</t>
  </si>
  <si>
    <t>19.05.2015</t>
  </si>
  <si>
    <t>21.05.2015</t>
  </si>
  <si>
    <t>ЛАРЮШКИНА ЕЛЕНА с 19.05.2015 по 21.05.2015</t>
  </si>
  <si>
    <t>У НАС ВЕРНО: ЛАРЮШКИНА ЕЛЕНА с 19/05 по 21/05 номер стандарт 7707 руб.</t>
  </si>
  <si>
    <t>105305741</t>
  </si>
  <si>
    <t>У НАС ВЕРНО: ЛАРЮШКИНА ЕЛЕНА с 20/05 по 21/05 номер джуниор 5743,5 руб. Лега, проверь у себя выгрузку.</t>
  </si>
  <si>
    <t>МАКАРКИНА ЕЛЕНА с 01.05.2015 по 02.05.2015</t>
  </si>
  <si>
    <t>Аннуляция пришла 02/05 в 12:35! Номер был поселен, начисления прошли!</t>
  </si>
  <si>
    <t>105305222</t>
  </si>
  <si>
    <t>МАТВЕЕВА АНАСТАСИЯ</t>
  </si>
  <si>
    <t>17.05.2015</t>
  </si>
  <si>
    <t>18.05.2015</t>
  </si>
  <si>
    <t>MATVEEVA ANASTASIA с 17.05.2015 по 19.05.2015</t>
  </si>
  <si>
    <r>
      <t xml:space="preserve">Лена, поменяй ФИО на БАЛАНДИНУ АНАСТАСИЮ</t>
    </r>
    <r>
      <rPr>
        <sz val="10"/>
        <color rgb="FF000000"/>
        <rFont val="Arial"/>
        <family val="2"/>
        <charset val="1"/>
      </rPr>
      <t xml:space="preserve">. Заявка №105305239 с 17/05 по 19/05 на сумму 7707 руб.</t>
    </r>
  </si>
  <si>
    <t>105301913</t>
  </si>
  <si>
    <t>ОРЛОВ СЕРГЕЙ</t>
  </si>
  <si>
    <t>ОРЛОВ СЕРГЕЙ с 03.05.2015 по 06.05.2015</t>
  </si>
  <si>
    <t>У НАС ВЕРНО! Заявка №105301913 с 03/05 по 06/05 3853,5 руб.*2 суток=11560,5 руб.</t>
  </si>
  <si>
    <t>ОРЛОВ СЕРГЕЙ с 03.05.2015 по 04.05.2015</t>
  </si>
  <si>
    <t>У НАС ВЕРНО! Заявка №105301722 с 03/05 по 06/05. Номер был заселен. Отмена пришла 04/05 в 12:42. Номер был выселен по отмене, но 1 сутки уже начислились 3853,5 руб.</t>
  </si>
  <si>
    <t>105303327</t>
  </si>
  <si>
    <t>ПАРАЗЯН АНЖЕЛИНА</t>
  </si>
  <si>
    <t>15.05.2015</t>
  </si>
  <si>
    <t>ЦАКАНЯН МИЛЕНА с 13.05.2015 по 15.05.2015</t>
  </si>
  <si>
    <r>
      <t xml:space="preserve">Лена, помейняй ФИО на ЦАКАНЯН ГРАНУШ!</t>
    </r>
    <r>
      <rPr>
        <sz val="10"/>
        <color rgb="FF000000"/>
        <rFont val="Arial"/>
        <family val="2"/>
        <charset val="1"/>
      </rPr>
      <t xml:space="preserve"> Это супериор 4693,5*2 суток=9387 руб.</t>
    </r>
  </si>
  <si>
    <t>105300239</t>
  </si>
  <si>
    <t>ПРОШАКОВА ЕЛЕНА</t>
  </si>
  <si>
    <t>05.05.2015</t>
  </si>
  <si>
    <t>ПЕРФИШИН МАКСИМ с 01.05.2015 по 05.05.2015</t>
  </si>
  <si>
    <t>У НАС ВЕРНО: ПЕРФИШИН МАКСИМ с 01/05 по 05/05 15414 руб.</t>
  </si>
  <si>
    <t>ПРОШАКОВА ЕЛЕНА с 01.05.2015 по 02.05.2015</t>
  </si>
  <si>
    <t>Лена, надо удалить ПРОШАКОВУ ЕЛЕНУ с 01/05 по 02/05 на сумму 3853,5 руб.</t>
  </si>
  <si>
    <t>105306433</t>
  </si>
  <si>
    <t>РОГАЦКИЙ БОГДАН</t>
  </si>
  <si>
    <t>23.05.2015</t>
  </si>
  <si>
    <t>РОГАЦКИЙ БОГДАН с 22.05.2015 по 23.05.2015</t>
  </si>
  <si>
    <t>У НАС ВЕРНО! Заявка №105306433 на РОГАЦКИЙ БОГДАН с 12/05 по 23/05 на сумму 3853,5 руб. руб. </t>
  </si>
  <si>
    <t>РОГАЦКИЙ БОГДАН с 18.05.2015 по 22.05.2015</t>
  </si>
  <si>
    <t>У НАС ВЕРНО! Заявка №205307562 на ROHATSKYI BOHDAN с 18/05 по 22/05 на сумму 15414 руб. </t>
  </si>
  <si>
    <t>205250429</t>
  </si>
  <si>
    <t>СИНЯКОВ АЛЕКСАНДР</t>
  </si>
  <si>
    <t>28.04.2015</t>
  </si>
  <si>
    <t>СИНЯКОВ ДАНИИЛ с 01.05.2015 по 04.05.2015</t>
  </si>
  <si>
    <t>У НАС ВЕРНО! Цена в сутки 3670 руб. (заявка до 12 марта) Итого: 3670*3=11010 руб.</t>
  </si>
  <si>
    <t>СИНЯКОВ АЛЕКСАНДР с 01.05.2015 по 04.05.2015</t>
  </si>
  <si>
    <r>
      <t xml:space="preserve">СИНЯКОВ АЛЕКСАНДР</t>
    </r>
    <r>
      <rPr>
        <b val="true"/>
        <sz val="12"/>
        <color rgb="FFFF0000"/>
        <rFont val="Times New Roman"/>
        <family val="1"/>
        <charset val="204"/>
      </rPr>
      <t xml:space="preserve"> с 28.04.2015 по 01.05.2015</t>
    </r>
  </si>
  <si>
    <t>У НАС ВЕРНО! Заявка на 1 взр.+1 реб.5 лет=4000+600=4600 сут.*3 суток=13800 руб.</t>
  </si>
  <si>
    <t>105305273</t>
  </si>
  <si>
    <t>СЛУЦКАЯ МАРГАРИТА</t>
  </si>
  <si>
    <t>СЛУЦКАЯ МАРГАРИТА с 17.05.2015 по 20.05.2015</t>
  </si>
  <si>
    <t>У НАС ВЕРНО! Заявка №105305273, 3853,5 * 3 суток=11560,5 руб.</t>
  </si>
  <si>
    <t>НАЗАРОВА АНГЕЛИНА с 19.05.2015 по 20.05.2015</t>
  </si>
  <si>
    <t>У НАС ВЕРНО! Заявка №105305273, 3853,5 * 1 сутки=3853,5 руб.</t>
  </si>
  <si>
    <t>205306518</t>
  </si>
  <si>
    <t>ТОРБИН ДМИТРИЙ</t>
  </si>
  <si>
    <t>16.05.2015</t>
  </si>
  <si>
    <t>ТОРБИН ДМИТРИЙ с 16.05.2015 по 18.05.2015</t>
  </si>
  <si>
    <t>У НАС ВЕРНО! Заявка №205306518 ТОРБИН ДМИТРИЙ+ТОРБИНА ПОЛИНА на сумму 7707 руб.</t>
  </si>
  <si>
    <t>205306512</t>
  </si>
  <si>
    <t>ТОРБИНА ОКСАНА</t>
  </si>
  <si>
    <r>
      <t xml:space="preserve">У НАС ВЕРНО! Заявка №205306518 ТОРБИН ДМИТРИЙ+ТОРБИНА ОКСАНА на сумму 7707 руб. </t>
    </r>
    <r>
      <rPr>
        <b val="true"/>
        <sz val="10"/>
        <color rgb="FF00B0F0"/>
        <rFont val="Arial"/>
        <family val="2"/>
        <charset val="204"/>
      </rPr>
      <t xml:space="preserve">Лена, проверь, должно быть две выгрузки.</t>
    </r>
  </si>
  <si>
    <t>205307090</t>
  </si>
  <si>
    <t>ШЛЕНЕВА ЕКАТЕРИНА</t>
  </si>
  <si>
    <t>11.05.2015</t>
  </si>
  <si>
    <t>ШЛЕНЕВА ЕКАТЕРИНА с 11.05.2015 по 17.05.2015</t>
  </si>
  <si>
    <t>У НАС ВЕРНО! Заявка №205307090, 3853,5 * 6 сут.=23121 руб. ШЛЕНЕВА ЕКАТЕРИНА+МАКАРОВА АННА</t>
  </si>
  <si>
    <t>ЧЕРНОВА АННА с 11.05.2015 по 17.05.2015</t>
  </si>
  <si>
    <t>У НАС ВЕРНО! Заявка №205307090, 3853,5 * 6 сут.=23121 руб. ЧЕРНОВА АННА + ПОДШИВАЛОВ ИГОРЬ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</si>
</sst>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sz val="10"/>
      <color rgb="FF00B0F0"/>
      <name val="Arial"/>
      <family val="2"/>
      <charset val="204"/>
    </font>
    <font>
      <b val="true"/>
      <sz val="10"/>
      <color rgb="FFFF0000"/>
      <name val="Arial"/>
      <family val="2"/>
      <charset val="204"/>
    </font>
    <font>
      <b val="true"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99"/>
        <bgColor rgb="FFFF808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TableStyleLight1" xfId="20" builtinId="54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99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6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L61" activeCellId="0" sqref="L61"/>
    </sheetView>
  </sheetViews>
  <sheetFormatPr defaultRowHeight="12.75"/>
  <cols>
    <col collapsed="false" hidden="false" max="1" min="1" style="1" width="11.5714285714286"/>
    <col collapsed="false" hidden="false" max="2" min="2" style="1" width="38.4285714285714"/>
    <col collapsed="false" hidden="false" max="7" min="3" style="1" width="11.5714285714286"/>
    <col collapsed="false" hidden="false" max="8" min="8" style="1" width="57.1479591836735"/>
    <col collapsed="false" hidden="false" max="10" min="9" style="1" width="11.5714285714286"/>
    <col collapsed="false" hidden="false" max="11" min="11" style="1" width="13.0051020408163"/>
    <col collapsed="false" hidden="false" max="12" min="12" style="2" width="70.2857142857143"/>
    <col collapsed="false" hidden="false" max="1023" min="13" style="3" width="11.5714285714286"/>
    <col collapsed="false" hidden="false" max="1025" min="1024" style="0" width="11.5714285714286"/>
  </cols>
  <sheetData>
    <row r="1" s="8" customFormat="true" ht="1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6" t="s">
        <v>10</v>
      </c>
      <c r="L1" s="7" t="s">
        <v>11</v>
      </c>
      <c r="AMH1" s="9"/>
      <c r="AMI1" s="9"/>
      <c r="AMJ1" s="10"/>
    </row>
    <row r="2" customFormat="false" ht="15.9" hidden="false" customHeight="false" outlineLevel="0" collapsed="false">
      <c r="A2" s="11" t="s">
        <v>12</v>
      </c>
      <c r="B2" s="1" t="s">
        <v>13</v>
      </c>
      <c r="C2" s="1" t="s">
        <v>14</v>
      </c>
      <c r="D2" s="1" t="s">
        <v>15</v>
      </c>
      <c r="E2" s="1" t="n">
        <v>3</v>
      </c>
      <c r="F2" s="1" t="n">
        <v>3853.5</v>
      </c>
      <c r="G2" s="1" t="n">
        <f aca="false">F2*E2</f>
        <v>11560.5</v>
      </c>
      <c r="H2" s="12" t="s">
        <v>16</v>
      </c>
      <c r="I2" s="13" t="n">
        <v>11560.5</v>
      </c>
      <c r="J2" s="1" t="n">
        <f aca="false">G2+G3-I2-I3</f>
        <v>-100</v>
      </c>
      <c r="K2" s="14"/>
      <c r="L2" s="15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27.85" hidden="false" customHeight="false" outlineLevel="0" collapsed="false">
      <c r="A3" s="11"/>
      <c r="E3" s="1" t="n">
        <v>1</v>
      </c>
      <c r="F3" s="1" t="n">
        <v>5000</v>
      </c>
      <c r="G3" s="1" t="n">
        <f aca="false">F3*E3</f>
        <v>5000</v>
      </c>
      <c r="H3" s="12" t="s">
        <v>17</v>
      </c>
      <c r="I3" s="13" t="n">
        <v>5100</v>
      </c>
      <c r="J3" s="0"/>
      <c r="K3" s="14"/>
      <c r="L3" s="15" t="s">
        <v>18</v>
      </c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s="22" customFormat="true" ht="15.9" hidden="false" customHeight="false" outlineLevel="0" collapsed="false">
      <c r="A4" s="16" t="s">
        <v>19</v>
      </c>
      <c r="B4" s="17" t="s">
        <v>20</v>
      </c>
      <c r="C4" s="17" t="s">
        <v>21</v>
      </c>
      <c r="D4" s="17" t="s">
        <v>22</v>
      </c>
      <c r="E4" s="17" t="n">
        <f aca="false">D4-C4</f>
        <v>2</v>
      </c>
      <c r="F4" s="17" t="n">
        <v>3853.5</v>
      </c>
      <c r="G4" s="17" t="n">
        <f aca="false">F4*E4</f>
        <v>7707</v>
      </c>
      <c r="H4" s="18" t="s">
        <v>23</v>
      </c>
      <c r="I4" s="19" t="n">
        <v>7707</v>
      </c>
      <c r="J4" s="17" t="n">
        <f aca="false">G4-I4-I5</f>
        <v>-7707</v>
      </c>
      <c r="K4" s="20"/>
      <c r="L4" s="21" t="s">
        <v>24</v>
      </c>
      <c r="AMJ4" s="23"/>
    </row>
    <row r="5" s="22" customFormat="true" ht="15.9" hidden="false" customHeight="false" outlineLevel="0" collapsed="false">
      <c r="A5" s="16"/>
      <c r="B5" s="17"/>
      <c r="C5" s="17"/>
      <c r="D5" s="17"/>
      <c r="E5" s="17"/>
      <c r="F5" s="17"/>
      <c r="G5" s="17"/>
      <c r="H5" s="18" t="s">
        <v>25</v>
      </c>
      <c r="I5" s="19" t="n">
        <v>7707</v>
      </c>
      <c r="J5" s="17"/>
      <c r="K5" s="20"/>
      <c r="L5" s="24"/>
      <c r="AMJ5" s="23"/>
    </row>
    <row r="6" s="22" customFormat="true" ht="15.9" hidden="false" customHeight="false" outlineLevel="0" collapsed="false">
      <c r="A6" s="25" t="n">
        <v>105306177</v>
      </c>
      <c r="B6" s="17"/>
      <c r="C6" s="17"/>
      <c r="D6" s="17"/>
      <c r="E6" s="17"/>
      <c r="F6" s="17"/>
      <c r="G6" s="17" t="n">
        <v>0</v>
      </c>
      <c r="H6" s="18" t="s">
        <v>26</v>
      </c>
      <c r="I6" s="19" t="n">
        <v>9387</v>
      </c>
      <c r="J6" s="17" t="n">
        <f aca="false">G6-I6</f>
        <v>-9387</v>
      </c>
      <c r="K6" s="20" t="s">
        <v>27</v>
      </c>
      <c r="L6" s="21" t="s">
        <v>28</v>
      </c>
      <c r="AMJ6" s="23"/>
    </row>
    <row r="7" s="23" customFormat="true" ht="15.9" hidden="false" customHeight="false" outlineLevel="0" collapsed="false">
      <c r="A7" s="16" t="s">
        <v>29</v>
      </c>
      <c r="B7" s="17" t="s">
        <v>30</v>
      </c>
      <c r="C7" s="17" t="s">
        <v>14</v>
      </c>
      <c r="D7" s="17" t="s">
        <v>15</v>
      </c>
      <c r="E7" s="17" t="n">
        <v>3</v>
      </c>
      <c r="F7" s="17" t="n">
        <v>3853.5</v>
      </c>
      <c r="G7" s="17" t="n">
        <f aca="false">F7*E7</f>
        <v>11560.5</v>
      </c>
      <c r="H7" s="18" t="s">
        <v>31</v>
      </c>
      <c r="I7" s="19" t="n">
        <v>11560.5</v>
      </c>
      <c r="J7" s="17" t="n">
        <f aca="false">G7+G8-I7-I8</f>
        <v>-1000</v>
      </c>
      <c r="K7" s="20"/>
      <c r="L7" s="24"/>
    </row>
    <row r="8" s="23" customFormat="true" ht="15.9" hidden="false" customHeight="false" outlineLevel="0" collapsed="false">
      <c r="A8" s="16"/>
      <c r="B8" s="17"/>
      <c r="C8" s="17"/>
      <c r="D8" s="17"/>
      <c r="E8" s="17" t="n">
        <v>1</v>
      </c>
      <c r="F8" s="17" t="n">
        <v>5000</v>
      </c>
      <c r="G8" s="17" t="n">
        <f aca="false">(F8*E8)+600*2</f>
        <v>6200</v>
      </c>
      <c r="H8" s="18" t="s">
        <v>32</v>
      </c>
      <c r="I8" s="19" t="n">
        <v>7200</v>
      </c>
      <c r="K8" s="20"/>
      <c r="L8" s="21" t="s">
        <v>33</v>
      </c>
    </row>
    <row r="9" s="22" customFormat="true" ht="15" hidden="false" customHeight="false" outlineLevel="0" collapsed="false">
      <c r="A9" s="17" t="s">
        <v>34</v>
      </c>
      <c r="B9" s="17" t="s">
        <v>35</v>
      </c>
      <c r="C9" s="17" t="s">
        <v>21</v>
      </c>
      <c r="D9" s="17" t="s">
        <v>22</v>
      </c>
      <c r="E9" s="17" t="n">
        <f aca="false">D9-C9</f>
        <v>2</v>
      </c>
      <c r="F9" s="17" t="n">
        <v>3853.5</v>
      </c>
      <c r="G9" s="17" t="n">
        <f aca="false">F9*E9</f>
        <v>7707</v>
      </c>
      <c r="H9" s="18"/>
      <c r="I9" s="19" t="n">
        <v>0</v>
      </c>
      <c r="J9" s="17" t="n">
        <f aca="false">G9-I9</f>
        <v>7707</v>
      </c>
      <c r="K9" s="20"/>
      <c r="L9" s="24"/>
      <c r="AMJ9" s="23"/>
    </row>
    <row r="10" s="3" customFormat="true" ht="15.75" hidden="false" customHeight="false" outlineLevel="0" collapsed="false">
      <c r="A10" s="11" t="s">
        <v>36</v>
      </c>
      <c r="B10" s="1" t="s">
        <v>37</v>
      </c>
      <c r="C10" s="1" t="s">
        <v>14</v>
      </c>
      <c r="D10" s="1" t="s">
        <v>38</v>
      </c>
      <c r="E10" s="1" t="n">
        <v>2</v>
      </c>
      <c r="F10" s="1" t="n">
        <v>3853.5</v>
      </c>
      <c r="G10" s="1" t="n">
        <f aca="false">(F10*E10)*2</f>
        <v>15414</v>
      </c>
      <c r="H10" s="12" t="s">
        <v>39</v>
      </c>
      <c r="I10" s="13" t="n">
        <v>7707</v>
      </c>
      <c r="J10" s="1" t="n">
        <f aca="false">G10+G11-I10-I11-I12-I13</f>
        <v>-100</v>
      </c>
      <c r="K10" s="14"/>
      <c r="L10" s="15"/>
    </row>
    <row r="11" customFormat="false" ht="27.85" hidden="false" customHeight="false" outlineLevel="0" collapsed="false">
      <c r="A11" s="11"/>
      <c r="B11" s="0"/>
      <c r="C11" s="0"/>
      <c r="D11" s="0"/>
      <c r="E11" s="1" t="n">
        <v>1</v>
      </c>
      <c r="F11" s="1" t="n">
        <v>5000</v>
      </c>
      <c r="G11" s="1" t="n">
        <f aca="false">((F11*E11)+2100)*2</f>
        <v>14200</v>
      </c>
      <c r="H11" s="12" t="s">
        <v>40</v>
      </c>
      <c r="I11" s="13" t="n">
        <v>7100</v>
      </c>
      <c r="J11" s="0"/>
      <c r="K11" s="14"/>
      <c r="L11" s="15" t="s">
        <v>41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</row>
    <row r="12" customFormat="false" ht="15.9" hidden="false" customHeight="false" outlineLevel="0" collapsed="false">
      <c r="A12" s="11"/>
      <c r="B12" s="0"/>
      <c r="C12" s="0"/>
      <c r="D12" s="0"/>
      <c r="E12" s="0"/>
      <c r="F12" s="0"/>
      <c r="G12" s="0"/>
      <c r="H12" s="12" t="s">
        <v>42</v>
      </c>
      <c r="I12" s="13" t="n">
        <v>7707</v>
      </c>
      <c r="J12" s="0"/>
      <c r="K12" s="14"/>
      <c r="L12" s="15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</row>
    <row r="13" customFormat="false" ht="15.75" hidden="false" customHeight="false" outlineLevel="0" collapsed="false">
      <c r="A13" s="11"/>
      <c r="B13" s="0"/>
      <c r="C13" s="0"/>
      <c r="D13" s="0"/>
      <c r="E13" s="0"/>
      <c r="F13" s="0"/>
      <c r="G13" s="0"/>
      <c r="H13" s="12" t="s">
        <v>43</v>
      </c>
      <c r="I13" s="13" t="n">
        <v>7200</v>
      </c>
      <c r="J13" s="0"/>
      <c r="K13" s="14"/>
      <c r="L13" s="15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</row>
    <row r="14" customFormat="false" ht="25.5" hidden="false" customHeight="false" outlineLevel="0" collapsed="false">
      <c r="A14" s="11" t="s">
        <v>44</v>
      </c>
      <c r="B14" s="1" t="s">
        <v>45</v>
      </c>
      <c r="C14" s="1" t="s">
        <v>14</v>
      </c>
      <c r="D14" s="1" t="s">
        <v>38</v>
      </c>
      <c r="E14" s="1" t="n">
        <v>2</v>
      </c>
      <c r="F14" s="1" t="n">
        <v>3853.5</v>
      </c>
      <c r="G14" s="1" t="n">
        <f aca="false">F14*E14</f>
        <v>7707</v>
      </c>
      <c r="H14" s="12" t="s">
        <v>46</v>
      </c>
      <c r="I14" s="13" t="n">
        <v>7340</v>
      </c>
      <c r="J14" s="1" t="n">
        <f aca="false">G14+G15-I14-I15</f>
        <v>-133</v>
      </c>
      <c r="K14" s="14"/>
      <c r="L14" s="15" t="s">
        <v>47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</row>
    <row r="15" customFormat="false" ht="15.75" hidden="false" customHeight="false" outlineLevel="0" collapsed="false">
      <c r="A15" s="11"/>
      <c r="E15" s="1" t="n">
        <v>1</v>
      </c>
      <c r="F15" s="1" t="n">
        <v>5000</v>
      </c>
      <c r="G15" s="1" t="n">
        <f aca="false">(F15*E15)+600</f>
        <v>5600</v>
      </c>
      <c r="H15" s="12" t="s">
        <v>48</v>
      </c>
      <c r="I15" s="13" t="n">
        <v>6100</v>
      </c>
      <c r="J15" s="0"/>
      <c r="K15" s="14"/>
      <c r="L15" s="15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</row>
    <row r="16" customFormat="false" ht="31.5" hidden="false" customHeight="true" outlineLevel="0" collapsed="false">
      <c r="A16" s="11" t="s">
        <v>49</v>
      </c>
      <c r="B16" s="1" t="s">
        <v>50</v>
      </c>
      <c r="C16" s="1" t="s">
        <v>14</v>
      </c>
      <c r="D16" s="1" t="s">
        <v>38</v>
      </c>
      <c r="E16" s="1" t="n">
        <v>2</v>
      </c>
      <c r="F16" s="1" t="n">
        <v>3853.5</v>
      </c>
      <c r="G16" s="1" t="n">
        <f aca="false">F16*E16</f>
        <v>7707</v>
      </c>
      <c r="H16" s="12" t="s">
        <v>51</v>
      </c>
      <c r="I16" s="13" t="n">
        <v>7340</v>
      </c>
      <c r="J16" s="1" t="n">
        <f aca="false">G16+G17-I16-I17</f>
        <v>-133</v>
      </c>
      <c r="K16" s="14"/>
      <c r="L16" s="15" t="s">
        <v>47</v>
      </c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</row>
    <row r="17" customFormat="false" ht="15.75" hidden="false" customHeight="false" outlineLevel="0" collapsed="false">
      <c r="A17" s="11"/>
      <c r="E17" s="1" t="n">
        <v>1</v>
      </c>
      <c r="F17" s="1" t="n">
        <v>5000</v>
      </c>
      <c r="G17" s="1" t="n">
        <f aca="false">(F17*E17)+600</f>
        <v>5600</v>
      </c>
      <c r="H17" s="12" t="s">
        <v>52</v>
      </c>
      <c r="I17" s="13" t="n">
        <v>6100</v>
      </c>
      <c r="J17" s="0"/>
      <c r="K17" s="14"/>
      <c r="L17" s="15" t="s">
        <v>53</v>
      </c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</row>
    <row r="18" s="22" customFormat="true" ht="27.85" hidden="false" customHeight="false" outlineLevel="0" collapsed="false">
      <c r="A18" s="17" t="s">
        <v>54</v>
      </c>
      <c r="B18" s="17" t="s">
        <v>55</v>
      </c>
      <c r="C18" s="17" t="s">
        <v>56</v>
      </c>
      <c r="D18" s="17" t="s">
        <v>57</v>
      </c>
      <c r="E18" s="17" t="n">
        <f aca="false">D18-C18</f>
        <v>1</v>
      </c>
      <c r="F18" s="17" t="n">
        <v>3853.5</v>
      </c>
      <c r="G18" s="17" t="n">
        <f aca="false">F18*E18</f>
        <v>3853.5</v>
      </c>
      <c r="H18" s="18"/>
      <c r="I18" s="19" t="n">
        <v>0</v>
      </c>
      <c r="J18" s="17" t="n">
        <f aca="false">G18-I18</f>
        <v>3853.5</v>
      </c>
      <c r="K18" s="20"/>
      <c r="L18" s="21" t="s">
        <v>58</v>
      </c>
    </row>
    <row r="19" customFormat="false" ht="31.5" hidden="false" customHeight="false" outlineLevel="0" collapsed="false">
      <c r="A19" s="11" t="s">
        <v>59</v>
      </c>
      <c r="B19" s="1" t="s">
        <v>60</v>
      </c>
      <c r="C19" s="1" t="s">
        <v>61</v>
      </c>
      <c r="D19" s="1" t="s">
        <v>38</v>
      </c>
      <c r="E19" s="1" t="n">
        <v>2</v>
      </c>
      <c r="F19" s="1" t="n">
        <v>3853.5</v>
      </c>
      <c r="G19" s="1" t="n">
        <f aca="false">F19*E19</f>
        <v>7707</v>
      </c>
      <c r="H19" s="12" t="s">
        <v>62</v>
      </c>
      <c r="I19" s="13" t="n">
        <v>7340</v>
      </c>
      <c r="J19" s="1" t="n">
        <f aca="false">G19+G20-I19-I20</f>
        <v>-633</v>
      </c>
      <c r="K19" s="14"/>
      <c r="L19" s="15" t="s">
        <v>47</v>
      </c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</row>
    <row r="20" customFormat="false" ht="31.5" hidden="false" customHeight="false" outlineLevel="0" collapsed="false">
      <c r="A20" s="11"/>
      <c r="B20" s="0"/>
      <c r="C20" s="0"/>
      <c r="D20" s="0"/>
      <c r="E20" s="1" t="n">
        <v>2</v>
      </c>
      <c r="F20" s="1" t="n">
        <v>5000</v>
      </c>
      <c r="G20" s="1" t="n">
        <f aca="false">(F20*E20)+600*2</f>
        <v>11200</v>
      </c>
      <c r="H20" s="12" t="s">
        <v>63</v>
      </c>
      <c r="I20" s="13" t="n">
        <v>12200</v>
      </c>
      <c r="J20" s="0"/>
      <c r="K20" s="14"/>
      <c r="L20" s="15" t="s">
        <v>64</v>
      </c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</row>
    <row r="21" s="3" customFormat="true" ht="42" hidden="false" customHeight="true" outlineLevel="0" collapsed="false">
      <c r="A21" s="11" t="s">
        <v>65</v>
      </c>
      <c r="B21" s="1" t="s">
        <v>66</v>
      </c>
      <c r="C21" s="1" t="s">
        <v>61</v>
      </c>
      <c r="D21" s="1" t="s">
        <v>67</v>
      </c>
      <c r="E21" s="1" t="n">
        <v>2</v>
      </c>
      <c r="F21" s="1" t="n">
        <v>3853.5</v>
      </c>
      <c r="G21" s="1" t="n">
        <f aca="false">F21*E21</f>
        <v>7707</v>
      </c>
      <c r="H21" s="12" t="s">
        <v>68</v>
      </c>
      <c r="I21" s="13" t="n">
        <v>18350</v>
      </c>
      <c r="J21" s="1" t="n">
        <f aca="false">G21+G22+G23+G24+G25+G26+G27+G28-I21-I22-I23-I24-I25-I26-I27-I28</f>
        <v>-7631</v>
      </c>
      <c r="K21" s="14"/>
      <c r="L21" s="15" t="s">
        <v>69</v>
      </c>
    </row>
    <row r="22" customFormat="false" ht="27.85" hidden="false" customHeight="false" outlineLevel="0" collapsed="false">
      <c r="A22" s="11"/>
      <c r="E22" s="1" t="n">
        <v>2</v>
      </c>
      <c r="F22" s="1" t="n">
        <v>5000</v>
      </c>
      <c r="G22" s="1" t="n">
        <f aca="false">(F22*E22)+600*2</f>
        <v>11200</v>
      </c>
      <c r="H22" s="12" t="s">
        <v>70</v>
      </c>
      <c r="I22" s="13" t="n">
        <v>13400</v>
      </c>
      <c r="K22" s="14"/>
      <c r="L22" s="15" t="s">
        <v>71</v>
      </c>
      <c r="AMJ22" s="3"/>
    </row>
    <row r="23" customFormat="false" ht="25.5" hidden="false" customHeight="false" outlineLevel="0" collapsed="false">
      <c r="A23" s="11"/>
      <c r="E23" s="1" t="n">
        <v>2</v>
      </c>
      <c r="F23" s="1" t="n">
        <v>5000</v>
      </c>
      <c r="G23" s="1" t="n">
        <f aca="false">F23*E23</f>
        <v>10000</v>
      </c>
      <c r="H23" s="12" t="s">
        <v>72</v>
      </c>
      <c r="I23" s="13" t="n">
        <v>14400</v>
      </c>
      <c r="K23" s="14"/>
      <c r="L23" s="15" t="s">
        <v>73</v>
      </c>
      <c r="AMJ23" s="3"/>
    </row>
    <row r="24" customFormat="false" ht="33.75" hidden="false" customHeight="true" outlineLevel="0" collapsed="false">
      <c r="A24" s="11"/>
      <c r="E24" s="1" t="n">
        <v>2</v>
      </c>
      <c r="F24" s="1" t="n">
        <v>3853.5</v>
      </c>
      <c r="G24" s="1" t="n">
        <f aca="false">F24*E24</f>
        <v>7707</v>
      </c>
      <c r="H24" s="12" t="s">
        <v>74</v>
      </c>
      <c r="I24" s="13" t="n">
        <v>7340</v>
      </c>
      <c r="K24" s="14"/>
      <c r="L24" s="15" t="s">
        <v>47</v>
      </c>
      <c r="AMJ24" s="3"/>
    </row>
    <row r="25" customFormat="false" ht="35.25" hidden="false" customHeight="true" outlineLevel="0" collapsed="false">
      <c r="A25" s="11"/>
      <c r="E25" s="1" t="n">
        <v>2</v>
      </c>
      <c r="F25" s="1" t="n">
        <v>5000</v>
      </c>
      <c r="G25" s="1" t="n">
        <f aca="false">(F25*E25)+1100+600</f>
        <v>11700</v>
      </c>
      <c r="H25" s="12" t="s">
        <v>75</v>
      </c>
      <c r="I25" s="13" t="n">
        <v>18350</v>
      </c>
      <c r="K25" s="14"/>
      <c r="L25" s="15" t="s">
        <v>69</v>
      </c>
      <c r="AMJ25" s="3"/>
    </row>
    <row r="26" customFormat="false" ht="33" hidden="false" customHeight="true" outlineLevel="0" collapsed="false">
      <c r="A26" s="11"/>
      <c r="E26" s="1" t="n">
        <v>5</v>
      </c>
      <c r="F26" s="1" t="n">
        <v>3853.5</v>
      </c>
      <c r="G26" s="1" t="n">
        <f aca="false">F26*E26</f>
        <v>19267.5</v>
      </c>
      <c r="H26" s="12" t="s">
        <v>76</v>
      </c>
      <c r="I26" s="13" t="n">
        <v>12200</v>
      </c>
      <c r="K26" s="14"/>
      <c r="L26" s="15" t="s">
        <v>77</v>
      </c>
      <c r="AMJ26" s="3"/>
    </row>
    <row r="27" customFormat="false" ht="31.5" hidden="false" customHeight="true" outlineLevel="0" collapsed="false">
      <c r="A27" s="11"/>
      <c r="E27" s="1" t="n">
        <v>2</v>
      </c>
      <c r="F27" s="1" t="n">
        <v>5000</v>
      </c>
      <c r="G27" s="1" t="n">
        <f aca="false">(F27*E27)+1100</f>
        <v>11100</v>
      </c>
      <c r="H27" s="12" t="s">
        <v>78</v>
      </c>
      <c r="I27" s="13" t="n">
        <v>7340</v>
      </c>
      <c r="K27" s="14"/>
      <c r="L27" s="15" t="s">
        <v>47</v>
      </c>
      <c r="AMJ27" s="3"/>
    </row>
    <row r="28" customFormat="false" ht="33.75" hidden="false" customHeight="true" outlineLevel="0" collapsed="false">
      <c r="A28" s="11"/>
      <c r="E28" s="1" t="n">
        <v>5</v>
      </c>
      <c r="F28" s="1" t="n">
        <v>3853.5</v>
      </c>
      <c r="G28" s="1" t="n">
        <f aca="false">F28*E28</f>
        <v>19267.5</v>
      </c>
      <c r="H28" s="12" t="s">
        <v>79</v>
      </c>
      <c r="I28" s="13" t="n">
        <v>14200</v>
      </c>
      <c r="K28" s="14"/>
      <c r="L28" s="15" t="s">
        <v>80</v>
      </c>
      <c r="AMJ28" s="3"/>
    </row>
    <row r="29" s="22" customFormat="true" ht="15" hidden="false" customHeight="false" outlineLevel="0" collapsed="false">
      <c r="A29" s="17" t="s">
        <v>81</v>
      </c>
      <c r="B29" s="17" t="s">
        <v>82</v>
      </c>
      <c r="C29" s="17" t="s">
        <v>83</v>
      </c>
      <c r="D29" s="17" t="s">
        <v>21</v>
      </c>
      <c r="E29" s="17" t="n">
        <f aca="false">D29-C29</f>
        <v>2</v>
      </c>
      <c r="F29" s="17" t="n">
        <v>4693.5</v>
      </c>
      <c r="G29" s="17" t="n">
        <f aca="false">F29*E29</f>
        <v>9387</v>
      </c>
      <c r="H29" s="18"/>
      <c r="I29" s="19" t="n">
        <v>0</v>
      </c>
      <c r="J29" s="17" t="n">
        <f aca="false">G29-I29</f>
        <v>9387</v>
      </c>
      <c r="K29" s="20"/>
      <c r="L29" s="24"/>
      <c r="AMJ29" s="23"/>
    </row>
    <row r="30" customFormat="false" ht="15.75" hidden="false" customHeight="false" outlineLevel="0" collapsed="false">
      <c r="A30" s="11" t="s">
        <v>84</v>
      </c>
      <c r="B30" s="1" t="s">
        <v>85</v>
      </c>
      <c r="C30" s="1" t="s">
        <v>86</v>
      </c>
      <c r="D30" s="1" t="s">
        <v>87</v>
      </c>
      <c r="E30" s="1" t="n">
        <v>1</v>
      </c>
      <c r="F30" s="1" t="n">
        <v>3853.5</v>
      </c>
      <c r="G30" s="1" t="n">
        <f aca="false">(F30*E30)*2</f>
        <v>7707</v>
      </c>
      <c r="H30" s="12" t="s">
        <v>88</v>
      </c>
      <c r="I30" s="13" t="n">
        <v>3853.5</v>
      </c>
      <c r="J30" s="0"/>
      <c r="K30" s="14"/>
      <c r="L30" s="15" t="s">
        <v>89</v>
      </c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</row>
    <row r="31" customFormat="false" ht="53.7" hidden="false" customHeight="false" outlineLevel="0" collapsed="false">
      <c r="A31" s="11"/>
      <c r="B31" s="0"/>
      <c r="C31" s="0"/>
      <c r="D31" s="0"/>
      <c r="E31" s="1" t="n">
        <v>5</v>
      </c>
      <c r="F31" s="1" t="n">
        <v>5000</v>
      </c>
      <c r="G31" s="1" t="n">
        <v>25000</v>
      </c>
      <c r="H31" s="12" t="s">
        <v>90</v>
      </c>
      <c r="I31" s="13" t="n">
        <v>25000</v>
      </c>
      <c r="J31" s="0"/>
      <c r="K31" s="14"/>
      <c r="L31" s="15" t="s">
        <v>91</v>
      </c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</row>
    <row r="32" customFormat="false" ht="15.75" hidden="false" customHeight="false" outlineLevel="0" collapsed="false">
      <c r="A32" s="11"/>
      <c r="H32" s="12" t="s">
        <v>92</v>
      </c>
      <c r="I32" s="13" t="n">
        <v>3853.5</v>
      </c>
      <c r="K32" s="14"/>
      <c r="L32" s="15" t="s">
        <v>93</v>
      </c>
      <c r="AMJ32" s="3"/>
    </row>
    <row r="33" customFormat="false" ht="48.75" hidden="false" customHeight="true" outlineLevel="0" collapsed="false">
      <c r="A33" s="11"/>
      <c r="F33" s="1" t="n">
        <v>5100</v>
      </c>
      <c r="G33" s="1" t="n">
        <v>25500</v>
      </c>
      <c r="H33" s="12" t="s">
        <v>94</v>
      </c>
      <c r="I33" s="13" t="n">
        <v>25500</v>
      </c>
      <c r="K33" s="14"/>
      <c r="L33" s="15" t="s">
        <v>95</v>
      </c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</row>
    <row r="34" s="23" customFormat="true" ht="15.9" hidden="false" customHeight="false" outlineLevel="0" collapsed="false">
      <c r="A34" s="16" t="s">
        <v>96</v>
      </c>
      <c r="B34" s="17" t="s">
        <v>97</v>
      </c>
      <c r="C34" s="17" t="s">
        <v>56</v>
      </c>
      <c r="D34" s="17" t="s">
        <v>98</v>
      </c>
      <c r="E34" s="17" t="n">
        <f aca="false">D34-C34</f>
        <v>2</v>
      </c>
      <c r="F34" s="17" t="n">
        <v>3853.5</v>
      </c>
      <c r="G34" s="17" t="n">
        <f aca="false">F34*E34</f>
        <v>7707</v>
      </c>
      <c r="H34" s="18" t="s">
        <v>99</v>
      </c>
      <c r="I34" s="19" t="n">
        <v>7707</v>
      </c>
      <c r="J34" s="17" t="n">
        <f aca="false">G34-I34-I35</f>
        <v>-7707</v>
      </c>
      <c r="K34" s="20"/>
      <c r="L34" s="24"/>
    </row>
    <row r="35" s="22" customFormat="true" ht="15.9" hidden="false" customHeight="false" outlineLevel="0" collapsed="false">
      <c r="A35" s="16"/>
      <c r="B35" s="17"/>
      <c r="C35" s="17"/>
      <c r="D35" s="17"/>
      <c r="E35" s="17"/>
      <c r="F35" s="17"/>
      <c r="G35" s="17"/>
      <c r="H35" s="18" t="s">
        <v>100</v>
      </c>
      <c r="I35" s="19" t="n">
        <v>7707</v>
      </c>
      <c r="J35" s="17"/>
      <c r="K35" s="20"/>
      <c r="L35" s="21" t="s">
        <v>101</v>
      </c>
      <c r="AMJ35" s="23"/>
    </row>
    <row r="36" s="22" customFormat="true" ht="15" hidden="false" customHeight="false" outlineLevel="0" collapsed="false">
      <c r="A36" s="17" t="s">
        <v>102</v>
      </c>
      <c r="B36" s="17" t="s">
        <v>103</v>
      </c>
      <c r="C36" s="17" t="s">
        <v>56</v>
      </c>
      <c r="D36" s="17" t="s">
        <v>98</v>
      </c>
      <c r="E36" s="17" t="n">
        <f aca="false">D36-C36</f>
        <v>2</v>
      </c>
      <c r="F36" s="17" t="n">
        <v>3853.5</v>
      </c>
      <c r="G36" s="17" t="n">
        <f aca="false">F36*E36</f>
        <v>7707</v>
      </c>
      <c r="H36" s="18"/>
      <c r="I36" s="19" t="n">
        <v>0</v>
      </c>
      <c r="J36" s="17" t="n">
        <f aca="false">G36-I36</f>
        <v>7707</v>
      </c>
      <c r="K36" s="20"/>
      <c r="L36" s="24"/>
      <c r="AMJ36" s="23"/>
    </row>
    <row r="37" customFormat="false" ht="15.75" hidden="false" customHeight="false" outlineLevel="0" collapsed="false">
      <c r="A37" s="1" t="n">
        <v>205314849</v>
      </c>
      <c r="G37" s="1" t="n">
        <v>0</v>
      </c>
      <c r="H37" s="12" t="s">
        <v>104</v>
      </c>
      <c r="I37" s="13" t="n">
        <v>11486.8</v>
      </c>
      <c r="J37" s="1" t="n">
        <f aca="false">G37-I37</f>
        <v>-11486.8</v>
      </c>
      <c r="K37" s="14" t="s">
        <v>27</v>
      </c>
      <c r="L37" s="26" t="s">
        <v>105</v>
      </c>
      <c r="AMJ37" s="3"/>
    </row>
    <row r="38" customFormat="false" ht="25.5" hidden="false" customHeight="false" outlineLevel="0" collapsed="false">
      <c r="A38" s="1" t="s">
        <v>106</v>
      </c>
      <c r="B38" s="1" t="s">
        <v>107</v>
      </c>
      <c r="C38" s="1" t="s">
        <v>108</v>
      </c>
      <c r="D38" s="1" t="s">
        <v>38</v>
      </c>
      <c r="E38" s="1" t="n">
        <f aca="false">D38-C38</f>
        <v>2</v>
      </c>
      <c r="F38" s="1" t="n">
        <v>22000</v>
      </c>
      <c r="G38" s="1" t="n">
        <f aca="false">(F38*E38)+600*2</f>
        <v>45200</v>
      </c>
      <c r="H38" s="12" t="s">
        <v>109</v>
      </c>
      <c r="I38" s="13" t="n">
        <v>49400</v>
      </c>
      <c r="J38" s="1" t="n">
        <f aca="false">G38-I38</f>
        <v>-4200</v>
      </c>
      <c r="K38" s="27"/>
      <c r="L38" s="15" t="s">
        <v>110</v>
      </c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</row>
    <row r="39" customFormat="false" ht="15.9" hidden="false" customHeight="false" outlineLevel="0" collapsed="false">
      <c r="A39" s="11" t="s">
        <v>111</v>
      </c>
      <c r="B39" s="1" t="s">
        <v>112</v>
      </c>
      <c r="C39" s="1" t="s">
        <v>113</v>
      </c>
      <c r="D39" s="1" t="s">
        <v>114</v>
      </c>
      <c r="E39" s="1" t="n">
        <v>9</v>
      </c>
      <c r="F39" s="1" t="n">
        <v>3853.5</v>
      </c>
      <c r="G39" s="1" t="n">
        <f aca="false">F39*E39</f>
        <v>34681.5</v>
      </c>
      <c r="H39" s="12" t="s">
        <v>115</v>
      </c>
      <c r="I39" s="13" t="n">
        <v>34681.5</v>
      </c>
      <c r="J39" s="1" t="n">
        <f aca="false">G39+G40-I39-I40-I41-I42</f>
        <v>-53081.5</v>
      </c>
      <c r="K39" s="14"/>
      <c r="L39" s="15" t="s">
        <v>116</v>
      </c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</row>
    <row r="40" customFormat="false" ht="27.85" hidden="false" customHeight="false" outlineLevel="0" collapsed="false">
      <c r="A40" s="11"/>
      <c r="B40" s="0"/>
      <c r="C40" s="0"/>
      <c r="D40" s="0"/>
      <c r="E40" s="1" t="n">
        <v>4</v>
      </c>
      <c r="F40" s="1" t="n">
        <v>5000</v>
      </c>
      <c r="G40" s="1" t="n">
        <f aca="false">(F40*E40)+600*4</f>
        <v>22400</v>
      </c>
      <c r="H40" s="12" t="s">
        <v>117</v>
      </c>
      <c r="I40" s="13" t="n">
        <v>16000</v>
      </c>
      <c r="J40" s="0"/>
      <c r="K40" s="14"/>
      <c r="L40" s="15" t="s">
        <v>118</v>
      </c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</row>
    <row r="41" customFormat="false" ht="15.75" hidden="false" customHeight="false" outlineLevel="0" collapsed="false">
      <c r="A41" s="11"/>
      <c r="B41" s="0"/>
      <c r="C41" s="0"/>
      <c r="D41" s="0"/>
      <c r="E41" s="0"/>
      <c r="F41" s="0"/>
      <c r="G41" s="0"/>
      <c r="H41" s="12" t="s">
        <v>119</v>
      </c>
      <c r="I41" s="13" t="n">
        <v>34681.5</v>
      </c>
      <c r="J41" s="0"/>
      <c r="K41" s="14"/>
      <c r="L41" s="15" t="s">
        <v>116</v>
      </c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</row>
    <row r="42" customFormat="false" ht="15.75" hidden="false" customHeight="false" outlineLevel="0" collapsed="false">
      <c r="A42" s="11"/>
      <c r="B42" s="0"/>
      <c r="C42" s="0"/>
      <c r="D42" s="0"/>
      <c r="E42" s="0"/>
      <c r="F42" s="0"/>
      <c r="G42" s="0"/>
      <c r="H42" s="12" t="s">
        <v>120</v>
      </c>
      <c r="I42" s="13" t="n">
        <v>24800</v>
      </c>
      <c r="J42" s="0"/>
      <c r="K42" s="14"/>
      <c r="L42" s="28" t="s">
        <v>121</v>
      </c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</row>
    <row r="43" customFormat="false" ht="63.75" hidden="false" customHeight="false" outlineLevel="0" collapsed="false">
      <c r="A43" s="1" t="n">
        <v>205306880</v>
      </c>
      <c r="G43" s="1" t="n">
        <v>0</v>
      </c>
      <c r="H43" s="12" t="s">
        <v>122</v>
      </c>
      <c r="I43" s="13" t="n">
        <v>23121</v>
      </c>
      <c r="J43" s="1" t="n">
        <f aca="false">G43-I43</f>
        <v>-23121</v>
      </c>
      <c r="K43" s="14" t="s">
        <v>27</v>
      </c>
      <c r="L43" s="15" t="s">
        <v>123</v>
      </c>
      <c r="AMJ43" s="3"/>
    </row>
    <row r="44" customFormat="false" ht="25.5" hidden="false" customHeight="false" outlineLevel="0" collapsed="false">
      <c r="A44" s="1" t="s">
        <v>124</v>
      </c>
      <c r="B44" s="1" t="s">
        <v>125</v>
      </c>
      <c r="C44" s="1" t="s">
        <v>126</v>
      </c>
      <c r="D44" s="1" t="s">
        <v>127</v>
      </c>
      <c r="E44" s="1" t="n">
        <f aca="false">D44-C44</f>
        <v>2</v>
      </c>
      <c r="F44" s="1" t="n">
        <v>3853.5</v>
      </c>
      <c r="G44" s="1" t="n">
        <f aca="false">F44*E44</f>
        <v>7707</v>
      </c>
      <c r="H44" s="12" t="s">
        <v>128</v>
      </c>
      <c r="I44" s="13" t="n">
        <v>13450.4</v>
      </c>
      <c r="J44" s="1" t="n">
        <f aca="false">G44-I44</f>
        <v>-5743.4</v>
      </c>
      <c r="K44" s="14"/>
      <c r="L44" s="15" t="s">
        <v>129</v>
      </c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</row>
    <row r="45" s="3" customFormat="true" ht="36.75" hidden="false" customHeight="true" outlineLevel="0" collapsed="false">
      <c r="A45" s="1" t="s">
        <v>130</v>
      </c>
      <c r="B45" s="1" t="s">
        <v>125</v>
      </c>
      <c r="C45" s="1" t="s">
        <v>83</v>
      </c>
      <c r="D45" s="1" t="s">
        <v>127</v>
      </c>
      <c r="E45" s="1" t="n">
        <f aca="false">D45-C45</f>
        <v>1</v>
      </c>
      <c r="F45" s="1" t="n">
        <v>5743.5</v>
      </c>
      <c r="G45" s="1" t="n">
        <f aca="false">F45*E45</f>
        <v>5743.5</v>
      </c>
      <c r="H45" s="12"/>
      <c r="I45" s="13" t="n">
        <v>0</v>
      </c>
      <c r="J45" s="1" t="n">
        <f aca="false">G45-I45</f>
        <v>5743.5</v>
      </c>
      <c r="K45" s="14"/>
      <c r="L45" s="15" t="s">
        <v>131</v>
      </c>
    </row>
    <row r="46" customFormat="false" ht="25.5" hidden="false" customHeight="false" outlineLevel="0" collapsed="false">
      <c r="A46" s="1" t="n">
        <v>105301610</v>
      </c>
      <c r="G46" s="1" t="n">
        <v>0</v>
      </c>
      <c r="H46" s="12" t="s">
        <v>132</v>
      </c>
      <c r="I46" s="13" t="n">
        <v>3853.5</v>
      </c>
      <c r="J46" s="1" t="n">
        <f aca="false">G46-I46</f>
        <v>-3853.5</v>
      </c>
      <c r="K46" s="14" t="s">
        <v>27</v>
      </c>
      <c r="L46" s="26" t="s">
        <v>133</v>
      </c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</row>
    <row r="47" s="23" customFormat="true" ht="32.25" hidden="false" customHeight="true" outlineLevel="0" collapsed="false">
      <c r="A47" s="17" t="s">
        <v>134</v>
      </c>
      <c r="B47" s="17" t="s">
        <v>135</v>
      </c>
      <c r="C47" s="17" t="s">
        <v>136</v>
      </c>
      <c r="D47" s="17" t="s">
        <v>137</v>
      </c>
      <c r="E47" s="17" t="n">
        <f aca="false">D47-C47</f>
        <v>1</v>
      </c>
      <c r="F47" s="17" t="n">
        <v>3853.5</v>
      </c>
      <c r="G47" s="17" t="n">
        <f aca="false">F47*E47</f>
        <v>3853.5</v>
      </c>
      <c r="H47" s="18" t="s">
        <v>138</v>
      </c>
      <c r="I47" s="19" t="n">
        <v>7707</v>
      </c>
      <c r="J47" s="17" t="n">
        <f aca="false">G47-I47</f>
        <v>-3853.5</v>
      </c>
      <c r="K47" s="20"/>
      <c r="L47" s="21" t="s">
        <v>139</v>
      </c>
      <c r="AMH47" s="22"/>
      <c r="AMI47" s="22"/>
    </row>
    <row r="48" customFormat="false" ht="27" hidden="false" customHeight="true" outlineLevel="0" collapsed="false">
      <c r="A48" s="11" t="s">
        <v>140</v>
      </c>
      <c r="B48" s="1" t="s">
        <v>141</v>
      </c>
      <c r="C48" s="1" t="s">
        <v>38</v>
      </c>
      <c r="D48" s="1" t="s">
        <v>67</v>
      </c>
      <c r="E48" s="1" t="n">
        <f aca="false">D48-C48</f>
        <v>3</v>
      </c>
      <c r="F48" s="1" t="n">
        <v>3853.5</v>
      </c>
      <c r="G48" s="1" t="n">
        <f aca="false">F48*E48</f>
        <v>11560.5</v>
      </c>
      <c r="H48" s="12" t="s">
        <v>142</v>
      </c>
      <c r="I48" s="13" t="n">
        <v>11560.5</v>
      </c>
      <c r="J48" s="1" t="n">
        <f aca="false">G48-I48-I49</f>
        <v>-3853.5</v>
      </c>
      <c r="K48" s="14"/>
      <c r="L48" s="15" t="s">
        <v>143</v>
      </c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</row>
    <row r="49" customFormat="false" ht="45" hidden="false" customHeight="true" outlineLevel="0" collapsed="false">
      <c r="A49" s="11"/>
      <c r="B49" s="0"/>
      <c r="C49" s="0"/>
      <c r="D49" s="0"/>
      <c r="E49" s="0"/>
      <c r="G49" s="0"/>
      <c r="H49" s="12" t="s">
        <v>144</v>
      </c>
      <c r="I49" s="13" t="n">
        <v>3853.5</v>
      </c>
      <c r="J49" s="0"/>
      <c r="K49" s="14"/>
      <c r="L49" s="15" t="s">
        <v>145</v>
      </c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  <c r="IX49" s="0"/>
      <c r="IY49" s="0"/>
      <c r="IZ49" s="0"/>
      <c r="JA49" s="0"/>
      <c r="JB49" s="0"/>
      <c r="JC49" s="0"/>
      <c r="JD49" s="0"/>
      <c r="JE49" s="0"/>
      <c r="JF49" s="0"/>
      <c r="JG49" s="0"/>
      <c r="JH49" s="0"/>
      <c r="JI49" s="0"/>
      <c r="JJ49" s="0"/>
      <c r="JK49" s="0"/>
      <c r="JL49" s="0"/>
      <c r="JM49" s="0"/>
      <c r="JN49" s="0"/>
      <c r="JO49" s="0"/>
      <c r="JP49" s="0"/>
      <c r="JQ49" s="0"/>
      <c r="JR49" s="0"/>
      <c r="JS49" s="0"/>
      <c r="JT49" s="0"/>
      <c r="JU49" s="0"/>
      <c r="JV49" s="0"/>
      <c r="JW49" s="0"/>
      <c r="JX49" s="0"/>
      <c r="JY49" s="0"/>
      <c r="JZ49" s="0"/>
      <c r="KA49" s="0"/>
      <c r="KB49" s="0"/>
      <c r="KC49" s="0"/>
      <c r="KD49" s="0"/>
      <c r="KE49" s="0"/>
      <c r="KF49" s="0"/>
      <c r="KG49" s="0"/>
      <c r="KH49" s="0"/>
      <c r="KI49" s="0"/>
      <c r="KJ49" s="0"/>
      <c r="KK49" s="0"/>
      <c r="KL49" s="0"/>
      <c r="KM49" s="0"/>
      <c r="KN49" s="0"/>
      <c r="KO49" s="0"/>
      <c r="KP49" s="0"/>
      <c r="KQ49" s="0"/>
      <c r="KR49" s="0"/>
      <c r="KS49" s="0"/>
      <c r="KT49" s="0"/>
      <c r="KU49" s="0"/>
      <c r="KV49" s="0"/>
      <c r="KW49" s="0"/>
      <c r="KX49" s="0"/>
      <c r="KY49" s="0"/>
      <c r="KZ49" s="0"/>
      <c r="LA49" s="0"/>
      <c r="LB49" s="0"/>
      <c r="LC49" s="0"/>
      <c r="LD49" s="0"/>
      <c r="LE49" s="0"/>
      <c r="LF49" s="0"/>
      <c r="LG49" s="0"/>
      <c r="LH49" s="0"/>
      <c r="LI49" s="0"/>
      <c r="LJ49" s="0"/>
      <c r="LK49" s="0"/>
      <c r="LL49" s="0"/>
      <c r="LM49" s="0"/>
      <c r="LN49" s="0"/>
      <c r="LO49" s="0"/>
      <c r="LP49" s="0"/>
      <c r="LQ49" s="0"/>
      <c r="LR49" s="0"/>
      <c r="LS49" s="0"/>
      <c r="LT49" s="0"/>
      <c r="LU49" s="0"/>
      <c r="LV49" s="0"/>
      <c r="LW49" s="0"/>
      <c r="LX49" s="0"/>
      <c r="LY49" s="0"/>
      <c r="LZ49" s="0"/>
      <c r="MA49" s="0"/>
      <c r="MB49" s="0"/>
      <c r="MC49" s="0"/>
      <c r="MD49" s="0"/>
      <c r="ME49" s="0"/>
      <c r="MF49" s="0"/>
      <c r="MG49" s="0"/>
      <c r="MH49" s="0"/>
      <c r="MI49" s="0"/>
      <c r="MJ49" s="0"/>
      <c r="MK49" s="0"/>
      <c r="ML49" s="0"/>
      <c r="MM49" s="0"/>
      <c r="MN49" s="0"/>
      <c r="MO49" s="0"/>
      <c r="MP49" s="0"/>
      <c r="MQ49" s="0"/>
      <c r="MR49" s="0"/>
      <c r="MS49" s="0"/>
      <c r="MT49" s="0"/>
      <c r="MU49" s="0"/>
      <c r="MV49" s="0"/>
      <c r="MW49" s="0"/>
      <c r="MX49" s="0"/>
      <c r="MY49" s="0"/>
      <c r="MZ49" s="0"/>
      <c r="NA49" s="0"/>
      <c r="NB49" s="0"/>
      <c r="NC49" s="0"/>
      <c r="ND49" s="0"/>
      <c r="NE49" s="0"/>
      <c r="NF49" s="0"/>
      <c r="NG49" s="0"/>
      <c r="NH49" s="0"/>
      <c r="NI49" s="0"/>
      <c r="NJ49" s="0"/>
      <c r="NK49" s="0"/>
      <c r="NL49" s="0"/>
      <c r="NM49" s="0"/>
      <c r="NN49" s="0"/>
      <c r="NO49" s="0"/>
      <c r="NP49" s="0"/>
      <c r="NQ49" s="0"/>
      <c r="NR49" s="0"/>
      <c r="NS49" s="0"/>
      <c r="NT49" s="0"/>
      <c r="NU49" s="0"/>
      <c r="NV49" s="0"/>
      <c r="NW49" s="0"/>
      <c r="NX49" s="0"/>
      <c r="NY49" s="0"/>
      <c r="NZ49" s="0"/>
      <c r="OA49" s="0"/>
      <c r="OB49" s="0"/>
      <c r="OC49" s="0"/>
      <c r="OD49" s="0"/>
      <c r="OE49" s="0"/>
      <c r="OF49" s="0"/>
      <c r="OG49" s="0"/>
      <c r="OH49" s="0"/>
      <c r="OI49" s="0"/>
      <c r="OJ49" s="0"/>
      <c r="OK49" s="0"/>
      <c r="OL49" s="0"/>
      <c r="OM49" s="0"/>
      <c r="ON49" s="0"/>
      <c r="OO49" s="0"/>
      <c r="OP49" s="0"/>
      <c r="OQ49" s="0"/>
      <c r="OR49" s="0"/>
      <c r="OS49" s="0"/>
      <c r="OT49" s="0"/>
      <c r="OU49" s="0"/>
      <c r="OV49" s="0"/>
      <c r="OW49" s="0"/>
      <c r="OX49" s="0"/>
      <c r="OY49" s="0"/>
      <c r="OZ49" s="0"/>
      <c r="PA49" s="0"/>
      <c r="PB49" s="0"/>
      <c r="PC49" s="0"/>
      <c r="PD49" s="0"/>
      <c r="PE49" s="0"/>
      <c r="PF49" s="0"/>
      <c r="PG49" s="0"/>
      <c r="PH49" s="0"/>
      <c r="PI49" s="0"/>
      <c r="PJ49" s="0"/>
      <c r="PK49" s="0"/>
      <c r="PL49" s="0"/>
      <c r="PM49" s="0"/>
      <c r="PN49" s="0"/>
      <c r="PO49" s="0"/>
      <c r="PP49" s="0"/>
      <c r="PQ49" s="0"/>
      <c r="PR49" s="0"/>
      <c r="PS49" s="0"/>
      <c r="PT49" s="0"/>
      <c r="PU49" s="0"/>
      <c r="PV49" s="0"/>
      <c r="PW49" s="0"/>
      <c r="PX49" s="0"/>
      <c r="PY49" s="0"/>
      <c r="PZ49" s="0"/>
      <c r="QA49" s="0"/>
      <c r="QB49" s="0"/>
      <c r="QC49" s="0"/>
      <c r="QD49" s="0"/>
      <c r="QE49" s="0"/>
      <c r="QF49" s="0"/>
      <c r="QG49" s="0"/>
      <c r="QH49" s="0"/>
      <c r="QI49" s="0"/>
      <c r="QJ49" s="0"/>
      <c r="QK49" s="0"/>
      <c r="QL49" s="0"/>
      <c r="QM49" s="0"/>
      <c r="QN49" s="0"/>
      <c r="QO49" s="0"/>
      <c r="QP49" s="0"/>
      <c r="QQ49" s="0"/>
      <c r="QR49" s="0"/>
      <c r="QS49" s="0"/>
      <c r="QT49" s="0"/>
      <c r="QU49" s="0"/>
      <c r="QV49" s="0"/>
      <c r="QW49" s="0"/>
      <c r="QX49" s="0"/>
      <c r="QY49" s="0"/>
      <c r="QZ49" s="0"/>
      <c r="RA49" s="0"/>
      <c r="RB49" s="0"/>
      <c r="RC49" s="0"/>
      <c r="RD49" s="0"/>
      <c r="RE49" s="0"/>
      <c r="RF49" s="0"/>
      <c r="RG49" s="0"/>
      <c r="RH49" s="0"/>
      <c r="RI49" s="0"/>
      <c r="RJ49" s="0"/>
      <c r="RK49" s="0"/>
      <c r="RL49" s="0"/>
      <c r="RM49" s="0"/>
      <c r="RN49" s="0"/>
      <c r="RO49" s="0"/>
      <c r="RP49" s="0"/>
      <c r="RQ49" s="0"/>
      <c r="RR49" s="0"/>
      <c r="RS49" s="0"/>
      <c r="RT49" s="0"/>
      <c r="RU49" s="0"/>
      <c r="RV49" s="0"/>
      <c r="RW49" s="0"/>
      <c r="RX49" s="0"/>
      <c r="RY49" s="0"/>
      <c r="RZ49" s="0"/>
      <c r="SA49" s="0"/>
      <c r="SB49" s="0"/>
      <c r="SC49" s="0"/>
      <c r="SD49" s="0"/>
      <c r="SE49" s="0"/>
      <c r="SF49" s="0"/>
      <c r="SG49" s="0"/>
      <c r="SH49" s="0"/>
      <c r="SI49" s="0"/>
      <c r="SJ49" s="0"/>
      <c r="SK49" s="0"/>
      <c r="SL49" s="0"/>
      <c r="SM49" s="0"/>
      <c r="SN49" s="0"/>
      <c r="SO49" s="0"/>
      <c r="SP49" s="0"/>
      <c r="SQ49" s="0"/>
      <c r="SR49" s="0"/>
      <c r="SS49" s="0"/>
      <c r="ST49" s="0"/>
      <c r="SU49" s="0"/>
      <c r="SV49" s="0"/>
      <c r="SW49" s="0"/>
      <c r="SX49" s="0"/>
      <c r="SY49" s="0"/>
      <c r="SZ49" s="0"/>
      <c r="TA49" s="0"/>
      <c r="TB49" s="0"/>
      <c r="TC49" s="0"/>
      <c r="TD49" s="0"/>
      <c r="TE49" s="0"/>
      <c r="TF49" s="0"/>
      <c r="TG49" s="0"/>
      <c r="TH49" s="0"/>
      <c r="TI49" s="0"/>
      <c r="TJ49" s="0"/>
      <c r="TK49" s="0"/>
      <c r="TL49" s="0"/>
      <c r="TM49" s="0"/>
      <c r="TN49" s="0"/>
      <c r="TO49" s="0"/>
      <c r="TP49" s="0"/>
      <c r="TQ49" s="0"/>
      <c r="TR49" s="0"/>
      <c r="TS49" s="0"/>
      <c r="TT49" s="0"/>
      <c r="TU49" s="0"/>
      <c r="TV49" s="0"/>
      <c r="TW49" s="0"/>
      <c r="TX49" s="0"/>
      <c r="TY49" s="0"/>
      <c r="TZ49" s="0"/>
      <c r="UA49" s="0"/>
      <c r="UB49" s="0"/>
      <c r="UC49" s="0"/>
      <c r="UD49" s="0"/>
      <c r="UE49" s="0"/>
      <c r="UF49" s="0"/>
      <c r="UG49" s="0"/>
      <c r="UH49" s="0"/>
      <c r="UI49" s="0"/>
      <c r="UJ49" s="0"/>
      <c r="UK49" s="0"/>
      <c r="UL49" s="0"/>
      <c r="UM49" s="0"/>
      <c r="UN49" s="0"/>
      <c r="UO49" s="0"/>
      <c r="UP49" s="0"/>
      <c r="UQ49" s="0"/>
      <c r="UR49" s="0"/>
      <c r="US49" s="0"/>
      <c r="UT49" s="0"/>
      <c r="UU49" s="0"/>
      <c r="UV49" s="0"/>
      <c r="UW49" s="0"/>
      <c r="UX49" s="0"/>
      <c r="UY49" s="0"/>
      <c r="UZ49" s="0"/>
      <c r="VA49" s="0"/>
      <c r="VB49" s="0"/>
      <c r="VC49" s="0"/>
      <c r="VD49" s="0"/>
      <c r="VE49" s="0"/>
      <c r="VF49" s="0"/>
      <c r="VG49" s="0"/>
      <c r="VH49" s="0"/>
      <c r="VI49" s="0"/>
      <c r="VJ49" s="0"/>
      <c r="VK49" s="0"/>
      <c r="VL49" s="0"/>
      <c r="VM49" s="0"/>
      <c r="VN49" s="0"/>
      <c r="VO49" s="0"/>
      <c r="VP49" s="0"/>
      <c r="VQ49" s="0"/>
      <c r="VR49" s="0"/>
      <c r="VS49" s="0"/>
      <c r="VT49" s="0"/>
      <c r="VU49" s="0"/>
      <c r="VV49" s="0"/>
      <c r="VW49" s="0"/>
      <c r="VX49" s="0"/>
      <c r="VY49" s="0"/>
      <c r="VZ49" s="0"/>
      <c r="WA49" s="0"/>
      <c r="WB49" s="0"/>
      <c r="WC49" s="0"/>
      <c r="WD49" s="0"/>
      <c r="WE49" s="0"/>
      <c r="WF49" s="0"/>
      <c r="WG49" s="0"/>
      <c r="WH49" s="0"/>
      <c r="WI49" s="0"/>
      <c r="WJ49" s="0"/>
      <c r="WK49" s="0"/>
      <c r="WL49" s="0"/>
      <c r="WM49" s="0"/>
      <c r="WN49" s="0"/>
      <c r="WO49" s="0"/>
      <c r="WP49" s="0"/>
      <c r="WQ49" s="0"/>
      <c r="WR49" s="0"/>
      <c r="WS49" s="0"/>
      <c r="WT49" s="0"/>
      <c r="WU49" s="0"/>
      <c r="WV49" s="0"/>
      <c r="WW49" s="0"/>
      <c r="WX49" s="0"/>
      <c r="WY49" s="0"/>
      <c r="WZ49" s="0"/>
      <c r="XA49" s="0"/>
      <c r="XB49" s="0"/>
      <c r="XC49" s="0"/>
      <c r="XD49" s="0"/>
      <c r="XE49" s="0"/>
      <c r="XF49" s="0"/>
      <c r="XG49" s="0"/>
      <c r="XH49" s="0"/>
      <c r="XI49" s="0"/>
      <c r="XJ49" s="0"/>
      <c r="XK49" s="0"/>
      <c r="XL49" s="0"/>
      <c r="XM49" s="0"/>
      <c r="XN49" s="0"/>
      <c r="XO49" s="0"/>
      <c r="XP49" s="0"/>
      <c r="XQ49" s="0"/>
      <c r="XR49" s="0"/>
      <c r="XS49" s="0"/>
      <c r="XT49" s="0"/>
      <c r="XU49" s="0"/>
      <c r="XV49" s="0"/>
      <c r="XW49" s="0"/>
      <c r="XX49" s="0"/>
      <c r="XY49" s="0"/>
      <c r="XZ49" s="0"/>
      <c r="YA49" s="0"/>
      <c r="YB49" s="0"/>
      <c r="YC49" s="0"/>
      <c r="YD49" s="0"/>
      <c r="YE49" s="0"/>
      <c r="YF49" s="0"/>
      <c r="YG49" s="0"/>
      <c r="YH49" s="0"/>
      <c r="YI49" s="0"/>
      <c r="YJ49" s="0"/>
      <c r="YK49" s="0"/>
      <c r="YL49" s="0"/>
      <c r="YM49" s="0"/>
      <c r="YN49" s="0"/>
      <c r="YO49" s="0"/>
      <c r="YP49" s="0"/>
      <c r="YQ49" s="0"/>
      <c r="YR49" s="0"/>
      <c r="YS49" s="0"/>
      <c r="YT49" s="0"/>
      <c r="YU49" s="0"/>
      <c r="YV49" s="0"/>
      <c r="YW49" s="0"/>
      <c r="YX49" s="0"/>
      <c r="YY49" s="0"/>
      <c r="YZ49" s="0"/>
      <c r="ZA49" s="0"/>
      <c r="ZB49" s="0"/>
      <c r="ZC49" s="0"/>
      <c r="ZD49" s="0"/>
      <c r="ZE49" s="0"/>
      <c r="ZF49" s="0"/>
      <c r="ZG49" s="0"/>
      <c r="ZH49" s="0"/>
      <c r="ZI49" s="0"/>
      <c r="ZJ49" s="0"/>
      <c r="ZK49" s="0"/>
      <c r="ZL49" s="0"/>
      <c r="ZM49" s="0"/>
      <c r="ZN49" s="0"/>
      <c r="ZO49" s="0"/>
      <c r="ZP49" s="0"/>
      <c r="ZQ49" s="0"/>
      <c r="ZR49" s="0"/>
      <c r="ZS49" s="0"/>
      <c r="ZT49" s="0"/>
      <c r="ZU49" s="0"/>
      <c r="ZV49" s="0"/>
      <c r="ZW49" s="0"/>
      <c r="ZX49" s="0"/>
      <c r="ZY49" s="0"/>
      <c r="ZZ49" s="0"/>
      <c r="AAA49" s="0"/>
      <c r="AAB49" s="0"/>
      <c r="AAC49" s="0"/>
      <c r="AAD49" s="0"/>
      <c r="AAE49" s="0"/>
      <c r="AAF49" s="0"/>
      <c r="AAG49" s="0"/>
      <c r="AAH49" s="0"/>
      <c r="AAI49" s="0"/>
      <c r="AAJ49" s="0"/>
      <c r="AAK49" s="0"/>
      <c r="AAL49" s="0"/>
      <c r="AAM49" s="0"/>
      <c r="AAN49" s="0"/>
      <c r="AAO49" s="0"/>
      <c r="AAP49" s="0"/>
      <c r="AAQ49" s="0"/>
      <c r="AAR49" s="0"/>
      <c r="AAS49" s="0"/>
      <c r="AAT49" s="0"/>
      <c r="AAU49" s="0"/>
      <c r="AAV49" s="0"/>
      <c r="AAW49" s="0"/>
      <c r="AAX49" s="0"/>
      <c r="AAY49" s="0"/>
      <c r="AAZ49" s="0"/>
      <c r="ABA49" s="0"/>
      <c r="ABB49" s="0"/>
      <c r="ABC49" s="0"/>
      <c r="ABD49" s="0"/>
      <c r="ABE49" s="0"/>
      <c r="ABF49" s="0"/>
      <c r="ABG49" s="0"/>
      <c r="ABH49" s="0"/>
      <c r="ABI49" s="0"/>
      <c r="ABJ49" s="0"/>
      <c r="ABK49" s="0"/>
      <c r="ABL49" s="0"/>
      <c r="ABM49" s="0"/>
      <c r="ABN49" s="0"/>
      <c r="ABO49" s="0"/>
      <c r="ABP49" s="0"/>
      <c r="ABQ49" s="0"/>
      <c r="ABR49" s="0"/>
      <c r="ABS49" s="0"/>
      <c r="ABT49" s="0"/>
      <c r="ABU49" s="0"/>
      <c r="ABV49" s="0"/>
      <c r="ABW49" s="0"/>
      <c r="ABX49" s="0"/>
      <c r="ABY49" s="0"/>
      <c r="ABZ49" s="0"/>
      <c r="ACA49" s="0"/>
      <c r="ACB49" s="0"/>
      <c r="ACC49" s="0"/>
      <c r="ACD49" s="0"/>
      <c r="ACE49" s="0"/>
      <c r="ACF49" s="0"/>
      <c r="ACG49" s="0"/>
      <c r="ACH49" s="0"/>
      <c r="ACI49" s="0"/>
      <c r="ACJ49" s="0"/>
      <c r="ACK49" s="0"/>
      <c r="ACL49" s="0"/>
      <c r="ACM49" s="0"/>
      <c r="ACN49" s="0"/>
      <c r="ACO49" s="0"/>
      <c r="ACP49" s="0"/>
      <c r="ACQ49" s="0"/>
      <c r="ACR49" s="0"/>
      <c r="ACS49" s="0"/>
      <c r="ACT49" s="0"/>
      <c r="ACU49" s="0"/>
      <c r="ACV49" s="0"/>
      <c r="ACW49" s="0"/>
      <c r="ACX49" s="0"/>
      <c r="ACY49" s="0"/>
      <c r="ACZ49" s="0"/>
      <c r="ADA49" s="0"/>
      <c r="ADB49" s="0"/>
      <c r="ADC49" s="0"/>
      <c r="ADD49" s="0"/>
      <c r="ADE49" s="0"/>
      <c r="ADF49" s="0"/>
      <c r="ADG49" s="0"/>
      <c r="ADH49" s="0"/>
      <c r="ADI49" s="0"/>
      <c r="ADJ49" s="0"/>
      <c r="ADK49" s="0"/>
      <c r="ADL49" s="0"/>
      <c r="ADM49" s="0"/>
      <c r="ADN49" s="0"/>
      <c r="ADO49" s="0"/>
      <c r="ADP49" s="0"/>
      <c r="ADQ49" s="0"/>
      <c r="ADR49" s="0"/>
      <c r="ADS49" s="0"/>
      <c r="ADT49" s="0"/>
      <c r="ADU49" s="0"/>
      <c r="ADV49" s="0"/>
      <c r="ADW49" s="0"/>
      <c r="ADX49" s="0"/>
      <c r="ADY49" s="0"/>
      <c r="ADZ49" s="0"/>
      <c r="AEA49" s="0"/>
      <c r="AEB49" s="0"/>
      <c r="AEC49" s="0"/>
      <c r="AED49" s="0"/>
      <c r="AEE49" s="0"/>
      <c r="AEF49" s="0"/>
      <c r="AEG49" s="0"/>
      <c r="AEH49" s="0"/>
      <c r="AEI49" s="0"/>
      <c r="AEJ49" s="0"/>
      <c r="AEK49" s="0"/>
      <c r="AEL49" s="0"/>
      <c r="AEM49" s="0"/>
      <c r="AEN49" s="0"/>
      <c r="AEO49" s="0"/>
      <c r="AEP49" s="0"/>
      <c r="AEQ49" s="0"/>
      <c r="AER49" s="0"/>
      <c r="AES49" s="0"/>
      <c r="AET49" s="0"/>
      <c r="AEU49" s="0"/>
      <c r="AEV49" s="0"/>
      <c r="AEW49" s="0"/>
      <c r="AEX49" s="0"/>
      <c r="AEY49" s="0"/>
      <c r="AEZ49" s="0"/>
      <c r="AFA49" s="0"/>
      <c r="AFB49" s="0"/>
      <c r="AFC49" s="0"/>
      <c r="AFD49" s="0"/>
      <c r="AFE49" s="0"/>
      <c r="AFF49" s="0"/>
      <c r="AFG49" s="0"/>
      <c r="AFH49" s="0"/>
      <c r="AFI49" s="0"/>
      <c r="AFJ49" s="0"/>
      <c r="AFK49" s="0"/>
      <c r="AFL49" s="0"/>
      <c r="AFM49" s="0"/>
      <c r="AFN49" s="0"/>
      <c r="AFO49" s="0"/>
      <c r="AFP49" s="0"/>
      <c r="AFQ49" s="0"/>
      <c r="AFR49" s="0"/>
      <c r="AFS49" s="0"/>
      <c r="AFT49" s="0"/>
      <c r="AFU49" s="0"/>
      <c r="AFV49" s="0"/>
      <c r="AFW49" s="0"/>
      <c r="AFX49" s="0"/>
      <c r="AFY49" s="0"/>
      <c r="AFZ49" s="0"/>
      <c r="AGA49" s="0"/>
      <c r="AGB49" s="0"/>
      <c r="AGC49" s="0"/>
      <c r="AGD49" s="0"/>
      <c r="AGE49" s="0"/>
      <c r="AGF49" s="0"/>
      <c r="AGG49" s="0"/>
      <c r="AGH49" s="0"/>
      <c r="AGI49" s="0"/>
      <c r="AGJ49" s="0"/>
      <c r="AGK49" s="0"/>
      <c r="AGL49" s="0"/>
      <c r="AGM49" s="0"/>
      <c r="AGN49" s="0"/>
      <c r="AGO49" s="0"/>
      <c r="AGP49" s="0"/>
      <c r="AGQ49" s="0"/>
      <c r="AGR49" s="0"/>
      <c r="AGS49" s="0"/>
      <c r="AGT49" s="0"/>
      <c r="AGU49" s="0"/>
      <c r="AGV49" s="0"/>
      <c r="AGW49" s="0"/>
      <c r="AGX49" s="0"/>
      <c r="AGY49" s="0"/>
      <c r="AGZ49" s="0"/>
      <c r="AHA49" s="0"/>
      <c r="AHB49" s="0"/>
      <c r="AHC49" s="0"/>
      <c r="AHD49" s="0"/>
      <c r="AHE49" s="0"/>
      <c r="AHF49" s="0"/>
      <c r="AHG49" s="0"/>
      <c r="AHH49" s="0"/>
      <c r="AHI49" s="0"/>
      <c r="AHJ49" s="0"/>
      <c r="AHK49" s="0"/>
      <c r="AHL49" s="0"/>
      <c r="AHM49" s="0"/>
      <c r="AHN49" s="0"/>
      <c r="AHO49" s="0"/>
      <c r="AHP49" s="0"/>
      <c r="AHQ49" s="0"/>
      <c r="AHR49" s="0"/>
      <c r="AHS49" s="0"/>
      <c r="AHT49" s="0"/>
      <c r="AHU49" s="0"/>
      <c r="AHV49" s="0"/>
      <c r="AHW49" s="0"/>
      <c r="AHX49" s="0"/>
      <c r="AHY49" s="0"/>
      <c r="AHZ49" s="0"/>
      <c r="AIA49" s="0"/>
      <c r="AIB49" s="0"/>
      <c r="AIC49" s="0"/>
      <c r="AID49" s="0"/>
      <c r="AIE49" s="0"/>
      <c r="AIF49" s="0"/>
      <c r="AIG49" s="0"/>
      <c r="AIH49" s="0"/>
      <c r="AII49" s="0"/>
      <c r="AIJ49" s="0"/>
      <c r="AIK49" s="0"/>
      <c r="AIL49" s="0"/>
      <c r="AIM49" s="0"/>
      <c r="AIN49" s="0"/>
      <c r="AIO49" s="0"/>
      <c r="AIP49" s="0"/>
      <c r="AIQ49" s="0"/>
      <c r="AIR49" s="0"/>
      <c r="AIS49" s="0"/>
      <c r="AIT49" s="0"/>
      <c r="AIU49" s="0"/>
      <c r="AIV49" s="0"/>
      <c r="AIW49" s="0"/>
      <c r="AIX49" s="0"/>
      <c r="AIY49" s="0"/>
      <c r="AIZ49" s="0"/>
      <c r="AJA49" s="0"/>
      <c r="AJB49" s="0"/>
      <c r="AJC49" s="0"/>
      <c r="AJD49" s="0"/>
      <c r="AJE49" s="0"/>
      <c r="AJF49" s="0"/>
      <c r="AJG49" s="0"/>
      <c r="AJH49" s="0"/>
      <c r="AJI49" s="0"/>
      <c r="AJJ49" s="0"/>
      <c r="AJK49" s="0"/>
      <c r="AJL49" s="0"/>
      <c r="AJM49" s="0"/>
      <c r="AJN49" s="0"/>
      <c r="AJO49" s="0"/>
      <c r="AJP49" s="0"/>
      <c r="AJQ49" s="0"/>
      <c r="AJR49" s="0"/>
      <c r="AJS49" s="0"/>
      <c r="AJT49" s="0"/>
      <c r="AJU49" s="0"/>
      <c r="AJV49" s="0"/>
      <c r="AJW49" s="0"/>
      <c r="AJX49" s="0"/>
      <c r="AJY49" s="0"/>
      <c r="AJZ49" s="0"/>
      <c r="AKA49" s="0"/>
      <c r="AKB49" s="0"/>
      <c r="AKC49" s="0"/>
      <c r="AKD49" s="0"/>
      <c r="AKE49" s="0"/>
      <c r="AKF49" s="0"/>
      <c r="AKG49" s="0"/>
      <c r="AKH49" s="0"/>
      <c r="AKI49" s="0"/>
      <c r="AKJ49" s="0"/>
      <c r="AKK49" s="0"/>
      <c r="AKL49" s="0"/>
      <c r="AKM49" s="0"/>
      <c r="AKN49" s="0"/>
      <c r="AKO49" s="0"/>
      <c r="AKP49" s="0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</row>
    <row r="50" customFormat="false" ht="30.75" hidden="false" customHeight="true" outlineLevel="0" collapsed="false">
      <c r="A50" s="1" t="s">
        <v>146</v>
      </c>
      <c r="B50" s="1" t="s">
        <v>147</v>
      </c>
      <c r="C50" s="1" t="s">
        <v>57</v>
      </c>
      <c r="D50" s="1" t="s">
        <v>148</v>
      </c>
      <c r="E50" s="1" t="n">
        <f aca="false">D50-C50</f>
        <v>2</v>
      </c>
      <c r="F50" s="1" t="n">
        <v>3853.5</v>
      </c>
      <c r="G50" s="1" t="n">
        <f aca="false">F50*E50</f>
        <v>7707</v>
      </c>
      <c r="H50" s="12" t="s">
        <v>149</v>
      </c>
      <c r="I50" s="13" t="n">
        <v>9387</v>
      </c>
      <c r="J50" s="1" t="n">
        <f aca="false">G50-I50</f>
        <v>-1680</v>
      </c>
      <c r="K50" s="14"/>
      <c r="L50" s="28" t="s">
        <v>150</v>
      </c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</row>
    <row r="51" s="23" customFormat="true" ht="15.9" hidden="false" customHeight="false" outlineLevel="0" collapsed="false">
      <c r="A51" s="16" t="s">
        <v>151</v>
      </c>
      <c r="B51" s="17" t="s">
        <v>152</v>
      </c>
      <c r="C51" s="17" t="s">
        <v>108</v>
      </c>
      <c r="D51" s="17" t="s">
        <v>153</v>
      </c>
      <c r="E51" s="17" t="n">
        <f aca="false">D51-C51</f>
        <v>4</v>
      </c>
      <c r="F51" s="17" t="n">
        <v>3853.5</v>
      </c>
      <c r="G51" s="17" t="n">
        <f aca="false">F51*E51</f>
        <v>15414</v>
      </c>
      <c r="H51" s="18" t="s">
        <v>154</v>
      </c>
      <c r="I51" s="19" t="n">
        <v>15414</v>
      </c>
      <c r="J51" s="17" t="n">
        <f aca="false">G51-I51-I52</f>
        <v>-3853.5</v>
      </c>
      <c r="K51" s="20"/>
      <c r="L51" s="24" t="s">
        <v>155</v>
      </c>
    </row>
    <row r="52" s="23" customFormat="true" ht="27.85" hidden="false" customHeight="false" outlineLevel="0" collapsed="false">
      <c r="A52" s="16"/>
      <c r="B52" s="17"/>
      <c r="C52" s="17"/>
      <c r="D52" s="17"/>
      <c r="E52" s="17"/>
      <c r="F52" s="17"/>
      <c r="G52" s="17"/>
      <c r="H52" s="18" t="s">
        <v>156</v>
      </c>
      <c r="I52" s="19" t="n">
        <v>3853.5</v>
      </c>
      <c r="J52" s="17"/>
      <c r="K52" s="20"/>
      <c r="L52" s="21" t="s">
        <v>157</v>
      </c>
    </row>
    <row r="53" customFormat="false" ht="28.5" hidden="false" customHeight="true" outlineLevel="0" collapsed="false">
      <c r="A53" s="11" t="s">
        <v>158</v>
      </c>
      <c r="B53" s="1" t="s">
        <v>159</v>
      </c>
      <c r="C53" s="1" t="s">
        <v>21</v>
      </c>
      <c r="D53" s="1" t="s">
        <v>160</v>
      </c>
      <c r="E53" s="1" t="n">
        <f aca="false">D53-C53</f>
        <v>1</v>
      </c>
      <c r="F53" s="1" t="n">
        <v>3853.5</v>
      </c>
      <c r="G53" s="1" t="n">
        <f aca="false">F53*E53</f>
        <v>3853.5</v>
      </c>
      <c r="H53" s="12" t="s">
        <v>161</v>
      </c>
      <c r="I53" s="13" t="n">
        <v>3853.5</v>
      </c>
      <c r="J53" s="1" t="n">
        <f aca="false">G53-I53-I54</f>
        <v>-15414</v>
      </c>
      <c r="K53" s="14"/>
      <c r="L53" s="15" t="s">
        <v>162</v>
      </c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  <c r="IX53" s="0"/>
      <c r="IY53" s="0"/>
      <c r="IZ53" s="0"/>
      <c r="JA53" s="0"/>
      <c r="JB53" s="0"/>
      <c r="JC53" s="0"/>
      <c r="JD53" s="0"/>
      <c r="JE53" s="0"/>
      <c r="JF53" s="0"/>
      <c r="JG53" s="0"/>
      <c r="JH53" s="0"/>
      <c r="JI53" s="0"/>
      <c r="JJ53" s="0"/>
      <c r="JK53" s="0"/>
      <c r="JL53" s="0"/>
      <c r="JM53" s="0"/>
      <c r="JN53" s="0"/>
      <c r="JO53" s="0"/>
      <c r="JP53" s="0"/>
      <c r="JQ53" s="0"/>
      <c r="JR53" s="0"/>
      <c r="JS53" s="0"/>
      <c r="JT53" s="0"/>
      <c r="JU53" s="0"/>
      <c r="JV53" s="0"/>
      <c r="JW53" s="0"/>
      <c r="JX53" s="0"/>
      <c r="JY53" s="0"/>
      <c r="JZ53" s="0"/>
      <c r="KA53" s="0"/>
      <c r="KB53" s="0"/>
      <c r="KC53" s="0"/>
      <c r="KD53" s="0"/>
      <c r="KE53" s="0"/>
      <c r="KF53" s="0"/>
      <c r="KG53" s="0"/>
      <c r="KH53" s="0"/>
      <c r="KI53" s="0"/>
      <c r="KJ53" s="0"/>
      <c r="KK53" s="0"/>
      <c r="KL53" s="0"/>
      <c r="KM53" s="0"/>
      <c r="KN53" s="0"/>
      <c r="KO53" s="0"/>
      <c r="KP53" s="0"/>
      <c r="KQ53" s="0"/>
      <c r="KR53" s="0"/>
      <c r="KS53" s="0"/>
      <c r="KT53" s="0"/>
      <c r="KU53" s="0"/>
      <c r="KV53" s="0"/>
      <c r="KW53" s="0"/>
      <c r="KX53" s="0"/>
      <c r="KY53" s="0"/>
      <c r="KZ53" s="0"/>
      <c r="LA53" s="0"/>
      <c r="LB53" s="0"/>
      <c r="LC53" s="0"/>
      <c r="LD53" s="0"/>
      <c r="LE53" s="0"/>
      <c r="LF53" s="0"/>
      <c r="LG53" s="0"/>
      <c r="LH53" s="0"/>
      <c r="LI53" s="0"/>
      <c r="LJ53" s="0"/>
      <c r="LK53" s="0"/>
      <c r="LL53" s="0"/>
      <c r="LM53" s="0"/>
      <c r="LN53" s="0"/>
      <c r="LO53" s="0"/>
      <c r="LP53" s="0"/>
      <c r="LQ53" s="0"/>
      <c r="LR53" s="0"/>
      <c r="LS53" s="0"/>
      <c r="LT53" s="0"/>
      <c r="LU53" s="0"/>
      <c r="LV53" s="0"/>
      <c r="LW53" s="0"/>
      <c r="LX53" s="0"/>
      <c r="LY53" s="0"/>
      <c r="LZ53" s="0"/>
      <c r="MA53" s="0"/>
      <c r="MB53" s="0"/>
      <c r="MC53" s="0"/>
      <c r="MD53" s="0"/>
      <c r="ME53" s="0"/>
      <c r="MF53" s="0"/>
      <c r="MG53" s="0"/>
      <c r="MH53" s="0"/>
      <c r="MI53" s="0"/>
      <c r="MJ53" s="0"/>
      <c r="MK53" s="0"/>
      <c r="ML53" s="0"/>
      <c r="MM53" s="0"/>
      <c r="MN53" s="0"/>
      <c r="MO53" s="0"/>
      <c r="MP53" s="0"/>
      <c r="MQ53" s="0"/>
      <c r="MR53" s="0"/>
      <c r="MS53" s="0"/>
      <c r="MT53" s="0"/>
      <c r="MU53" s="0"/>
      <c r="MV53" s="0"/>
      <c r="MW53" s="0"/>
      <c r="MX53" s="0"/>
      <c r="MY53" s="0"/>
      <c r="MZ53" s="0"/>
      <c r="NA53" s="0"/>
      <c r="NB53" s="0"/>
      <c r="NC53" s="0"/>
      <c r="ND53" s="0"/>
      <c r="NE53" s="0"/>
      <c r="NF53" s="0"/>
      <c r="NG53" s="0"/>
      <c r="NH53" s="0"/>
      <c r="NI53" s="0"/>
      <c r="NJ53" s="0"/>
      <c r="NK53" s="0"/>
      <c r="NL53" s="0"/>
      <c r="NM53" s="0"/>
      <c r="NN53" s="0"/>
      <c r="NO53" s="0"/>
      <c r="NP53" s="0"/>
      <c r="NQ53" s="0"/>
      <c r="NR53" s="0"/>
      <c r="NS53" s="0"/>
      <c r="NT53" s="0"/>
      <c r="NU53" s="0"/>
      <c r="NV53" s="0"/>
      <c r="NW53" s="0"/>
      <c r="NX53" s="0"/>
      <c r="NY53" s="0"/>
      <c r="NZ53" s="0"/>
      <c r="OA53" s="0"/>
      <c r="OB53" s="0"/>
      <c r="OC53" s="0"/>
      <c r="OD53" s="0"/>
      <c r="OE53" s="0"/>
      <c r="OF53" s="0"/>
      <c r="OG53" s="0"/>
      <c r="OH53" s="0"/>
      <c r="OI53" s="0"/>
      <c r="OJ53" s="0"/>
      <c r="OK53" s="0"/>
      <c r="OL53" s="0"/>
      <c r="OM53" s="0"/>
      <c r="ON53" s="0"/>
      <c r="OO53" s="0"/>
      <c r="OP53" s="0"/>
      <c r="OQ53" s="0"/>
      <c r="OR53" s="0"/>
      <c r="OS53" s="0"/>
      <c r="OT53" s="0"/>
      <c r="OU53" s="0"/>
      <c r="OV53" s="0"/>
      <c r="OW53" s="0"/>
      <c r="OX53" s="0"/>
      <c r="OY53" s="0"/>
      <c r="OZ53" s="0"/>
      <c r="PA53" s="0"/>
      <c r="PB53" s="0"/>
      <c r="PC53" s="0"/>
      <c r="PD53" s="0"/>
      <c r="PE53" s="0"/>
      <c r="PF53" s="0"/>
      <c r="PG53" s="0"/>
      <c r="PH53" s="0"/>
      <c r="PI53" s="0"/>
      <c r="PJ53" s="0"/>
      <c r="PK53" s="0"/>
      <c r="PL53" s="0"/>
      <c r="PM53" s="0"/>
      <c r="PN53" s="0"/>
      <c r="PO53" s="0"/>
      <c r="PP53" s="0"/>
      <c r="PQ53" s="0"/>
      <c r="PR53" s="0"/>
      <c r="PS53" s="0"/>
      <c r="PT53" s="0"/>
      <c r="PU53" s="0"/>
      <c r="PV53" s="0"/>
      <c r="PW53" s="0"/>
      <c r="PX53" s="0"/>
      <c r="PY53" s="0"/>
      <c r="PZ53" s="0"/>
      <c r="QA53" s="0"/>
      <c r="QB53" s="0"/>
      <c r="QC53" s="0"/>
      <c r="QD53" s="0"/>
      <c r="QE53" s="0"/>
      <c r="QF53" s="0"/>
      <c r="QG53" s="0"/>
      <c r="QH53" s="0"/>
      <c r="QI53" s="0"/>
      <c r="QJ53" s="0"/>
      <c r="QK53" s="0"/>
      <c r="QL53" s="0"/>
      <c r="QM53" s="0"/>
      <c r="QN53" s="0"/>
      <c r="QO53" s="0"/>
      <c r="QP53" s="0"/>
      <c r="QQ53" s="0"/>
      <c r="QR53" s="0"/>
      <c r="QS53" s="0"/>
      <c r="QT53" s="0"/>
      <c r="QU53" s="0"/>
      <c r="QV53" s="0"/>
      <c r="QW53" s="0"/>
      <c r="QX53" s="0"/>
      <c r="QY53" s="0"/>
      <c r="QZ53" s="0"/>
      <c r="RA53" s="0"/>
      <c r="RB53" s="0"/>
      <c r="RC53" s="0"/>
      <c r="RD53" s="0"/>
      <c r="RE53" s="0"/>
      <c r="RF53" s="0"/>
      <c r="RG53" s="0"/>
      <c r="RH53" s="0"/>
      <c r="RI53" s="0"/>
      <c r="RJ53" s="0"/>
      <c r="RK53" s="0"/>
      <c r="RL53" s="0"/>
      <c r="RM53" s="0"/>
      <c r="RN53" s="0"/>
      <c r="RO53" s="0"/>
      <c r="RP53" s="0"/>
      <c r="RQ53" s="0"/>
      <c r="RR53" s="0"/>
      <c r="RS53" s="0"/>
      <c r="RT53" s="0"/>
      <c r="RU53" s="0"/>
      <c r="RV53" s="0"/>
      <c r="RW53" s="0"/>
      <c r="RX53" s="0"/>
      <c r="RY53" s="0"/>
      <c r="RZ53" s="0"/>
      <c r="SA53" s="0"/>
      <c r="SB53" s="0"/>
      <c r="SC53" s="0"/>
      <c r="SD53" s="0"/>
      <c r="SE53" s="0"/>
      <c r="SF53" s="0"/>
      <c r="SG53" s="0"/>
      <c r="SH53" s="0"/>
      <c r="SI53" s="0"/>
      <c r="SJ53" s="0"/>
      <c r="SK53" s="0"/>
      <c r="SL53" s="0"/>
      <c r="SM53" s="0"/>
      <c r="SN53" s="0"/>
      <c r="SO53" s="0"/>
      <c r="SP53" s="0"/>
      <c r="SQ53" s="0"/>
      <c r="SR53" s="0"/>
      <c r="SS53" s="0"/>
      <c r="ST53" s="0"/>
      <c r="SU53" s="0"/>
      <c r="SV53" s="0"/>
      <c r="SW53" s="0"/>
      <c r="SX53" s="0"/>
      <c r="SY53" s="0"/>
      <c r="SZ53" s="0"/>
      <c r="TA53" s="0"/>
      <c r="TB53" s="0"/>
      <c r="TC53" s="0"/>
      <c r="TD53" s="0"/>
      <c r="TE53" s="0"/>
      <c r="TF53" s="0"/>
      <c r="TG53" s="0"/>
      <c r="TH53" s="0"/>
      <c r="TI53" s="0"/>
      <c r="TJ53" s="0"/>
      <c r="TK53" s="0"/>
      <c r="TL53" s="0"/>
      <c r="TM53" s="0"/>
      <c r="TN53" s="0"/>
      <c r="TO53" s="0"/>
      <c r="TP53" s="0"/>
      <c r="TQ53" s="0"/>
      <c r="TR53" s="0"/>
      <c r="TS53" s="0"/>
      <c r="TT53" s="0"/>
      <c r="TU53" s="0"/>
      <c r="TV53" s="0"/>
      <c r="TW53" s="0"/>
      <c r="TX53" s="0"/>
      <c r="TY53" s="0"/>
      <c r="TZ53" s="0"/>
      <c r="UA53" s="0"/>
      <c r="UB53" s="0"/>
      <c r="UC53" s="0"/>
      <c r="UD53" s="0"/>
      <c r="UE53" s="0"/>
      <c r="UF53" s="0"/>
      <c r="UG53" s="0"/>
      <c r="UH53" s="0"/>
      <c r="UI53" s="0"/>
      <c r="UJ53" s="0"/>
      <c r="UK53" s="0"/>
      <c r="UL53" s="0"/>
      <c r="UM53" s="0"/>
      <c r="UN53" s="0"/>
      <c r="UO53" s="0"/>
      <c r="UP53" s="0"/>
      <c r="UQ53" s="0"/>
      <c r="UR53" s="0"/>
      <c r="US53" s="0"/>
      <c r="UT53" s="0"/>
      <c r="UU53" s="0"/>
      <c r="UV53" s="0"/>
      <c r="UW53" s="0"/>
      <c r="UX53" s="0"/>
      <c r="UY53" s="0"/>
      <c r="UZ53" s="0"/>
      <c r="VA53" s="0"/>
      <c r="VB53" s="0"/>
      <c r="VC53" s="0"/>
      <c r="VD53" s="0"/>
      <c r="VE53" s="0"/>
      <c r="VF53" s="0"/>
      <c r="VG53" s="0"/>
      <c r="VH53" s="0"/>
      <c r="VI53" s="0"/>
      <c r="VJ53" s="0"/>
      <c r="VK53" s="0"/>
      <c r="VL53" s="0"/>
      <c r="VM53" s="0"/>
      <c r="VN53" s="0"/>
      <c r="VO53" s="0"/>
      <c r="VP53" s="0"/>
      <c r="VQ53" s="0"/>
      <c r="VR53" s="0"/>
      <c r="VS53" s="0"/>
      <c r="VT53" s="0"/>
      <c r="VU53" s="0"/>
      <c r="VV53" s="0"/>
      <c r="VW53" s="0"/>
      <c r="VX53" s="0"/>
      <c r="VY53" s="0"/>
      <c r="VZ53" s="0"/>
      <c r="WA53" s="0"/>
      <c r="WB53" s="0"/>
      <c r="WC53" s="0"/>
      <c r="WD53" s="0"/>
      <c r="WE53" s="0"/>
      <c r="WF53" s="0"/>
      <c r="WG53" s="0"/>
      <c r="WH53" s="0"/>
      <c r="WI53" s="0"/>
      <c r="WJ53" s="0"/>
      <c r="WK53" s="0"/>
      <c r="WL53" s="0"/>
      <c r="WM53" s="0"/>
      <c r="WN53" s="0"/>
      <c r="WO53" s="0"/>
      <c r="WP53" s="0"/>
      <c r="WQ53" s="0"/>
      <c r="WR53" s="0"/>
      <c r="WS53" s="0"/>
      <c r="WT53" s="0"/>
      <c r="WU53" s="0"/>
      <c r="WV53" s="0"/>
      <c r="WW53" s="0"/>
      <c r="WX53" s="0"/>
      <c r="WY53" s="0"/>
      <c r="WZ53" s="0"/>
      <c r="XA53" s="0"/>
      <c r="XB53" s="0"/>
      <c r="XC53" s="0"/>
      <c r="XD53" s="0"/>
      <c r="XE53" s="0"/>
      <c r="XF53" s="0"/>
      <c r="XG53" s="0"/>
      <c r="XH53" s="0"/>
      <c r="XI53" s="0"/>
      <c r="XJ53" s="0"/>
      <c r="XK53" s="0"/>
      <c r="XL53" s="0"/>
      <c r="XM53" s="0"/>
      <c r="XN53" s="0"/>
      <c r="XO53" s="0"/>
      <c r="XP53" s="0"/>
      <c r="XQ53" s="0"/>
      <c r="XR53" s="0"/>
      <c r="XS53" s="0"/>
      <c r="XT53" s="0"/>
      <c r="XU53" s="0"/>
      <c r="XV53" s="0"/>
      <c r="XW53" s="0"/>
      <c r="XX53" s="0"/>
      <c r="XY53" s="0"/>
      <c r="XZ53" s="0"/>
      <c r="YA53" s="0"/>
      <c r="YB53" s="0"/>
      <c r="YC53" s="0"/>
      <c r="YD53" s="0"/>
      <c r="YE53" s="0"/>
      <c r="YF53" s="0"/>
      <c r="YG53" s="0"/>
      <c r="YH53" s="0"/>
      <c r="YI53" s="0"/>
      <c r="YJ53" s="0"/>
      <c r="YK53" s="0"/>
      <c r="YL53" s="0"/>
      <c r="YM53" s="0"/>
      <c r="YN53" s="0"/>
      <c r="YO53" s="0"/>
      <c r="YP53" s="0"/>
      <c r="YQ53" s="0"/>
      <c r="YR53" s="0"/>
      <c r="YS53" s="0"/>
      <c r="YT53" s="0"/>
      <c r="YU53" s="0"/>
      <c r="YV53" s="0"/>
      <c r="YW53" s="0"/>
      <c r="YX53" s="0"/>
      <c r="YY53" s="0"/>
      <c r="YZ53" s="0"/>
      <c r="ZA53" s="0"/>
      <c r="ZB53" s="0"/>
      <c r="ZC53" s="0"/>
      <c r="ZD53" s="0"/>
      <c r="ZE53" s="0"/>
      <c r="ZF53" s="0"/>
      <c r="ZG53" s="0"/>
      <c r="ZH53" s="0"/>
      <c r="ZI53" s="0"/>
      <c r="ZJ53" s="0"/>
      <c r="ZK53" s="0"/>
      <c r="ZL53" s="0"/>
      <c r="ZM53" s="0"/>
      <c r="ZN53" s="0"/>
      <c r="ZO53" s="0"/>
      <c r="ZP53" s="0"/>
      <c r="ZQ53" s="0"/>
      <c r="ZR53" s="0"/>
      <c r="ZS53" s="0"/>
      <c r="ZT53" s="0"/>
      <c r="ZU53" s="0"/>
      <c r="ZV53" s="0"/>
      <c r="ZW53" s="0"/>
      <c r="ZX53" s="0"/>
      <c r="ZY53" s="0"/>
      <c r="ZZ53" s="0"/>
      <c r="AAA53" s="0"/>
      <c r="AAB53" s="0"/>
      <c r="AAC53" s="0"/>
      <c r="AAD53" s="0"/>
      <c r="AAE53" s="0"/>
      <c r="AAF53" s="0"/>
      <c r="AAG53" s="0"/>
      <c r="AAH53" s="0"/>
      <c r="AAI53" s="0"/>
      <c r="AAJ53" s="0"/>
      <c r="AAK53" s="0"/>
      <c r="AAL53" s="0"/>
      <c r="AAM53" s="0"/>
      <c r="AAN53" s="0"/>
      <c r="AAO53" s="0"/>
      <c r="AAP53" s="0"/>
      <c r="AAQ53" s="0"/>
      <c r="AAR53" s="0"/>
      <c r="AAS53" s="0"/>
      <c r="AAT53" s="0"/>
      <c r="AAU53" s="0"/>
      <c r="AAV53" s="0"/>
      <c r="AAW53" s="0"/>
      <c r="AAX53" s="0"/>
      <c r="AAY53" s="0"/>
      <c r="AAZ53" s="0"/>
      <c r="ABA53" s="0"/>
      <c r="ABB53" s="0"/>
      <c r="ABC53" s="0"/>
      <c r="ABD53" s="0"/>
      <c r="ABE53" s="0"/>
      <c r="ABF53" s="0"/>
      <c r="ABG53" s="0"/>
      <c r="ABH53" s="0"/>
      <c r="ABI53" s="0"/>
      <c r="ABJ53" s="0"/>
      <c r="ABK53" s="0"/>
      <c r="ABL53" s="0"/>
      <c r="ABM53" s="0"/>
      <c r="ABN53" s="0"/>
      <c r="ABO53" s="0"/>
      <c r="ABP53" s="0"/>
      <c r="ABQ53" s="0"/>
      <c r="ABR53" s="0"/>
      <c r="ABS53" s="0"/>
      <c r="ABT53" s="0"/>
      <c r="ABU53" s="0"/>
      <c r="ABV53" s="0"/>
      <c r="ABW53" s="0"/>
      <c r="ABX53" s="0"/>
      <c r="ABY53" s="0"/>
      <c r="ABZ53" s="0"/>
      <c r="ACA53" s="0"/>
      <c r="ACB53" s="0"/>
      <c r="ACC53" s="0"/>
      <c r="ACD53" s="0"/>
      <c r="ACE53" s="0"/>
      <c r="ACF53" s="0"/>
      <c r="ACG53" s="0"/>
      <c r="ACH53" s="0"/>
      <c r="ACI53" s="0"/>
      <c r="ACJ53" s="0"/>
      <c r="ACK53" s="0"/>
      <c r="ACL53" s="0"/>
      <c r="ACM53" s="0"/>
      <c r="ACN53" s="0"/>
      <c r="ACO53" s="0"/>
      <c r="ACP53" s="0"/>
      <c r="ACQ53" s="0"/>
      <c r="ACR53" s="0"/>
      <c r="ACS53" s="0"/>
      <c r="ACT53" s="0"/>
      <c r="ACU53" s="0"/>
      <c r="ACV53" s="0"/>
      <c r="ACW53" s="0"/>
      <c r="ACX53" s="0"/>
      <c r="ACY53" s="0"/>
      <c r="ACZ53" s="0"/>
      <c r="ADA53" s="0"/>
      <c r="ADB53" s="0"/>
      <c r="ADC53" s="0"/>
      <c r="ADD53" s="0"/>
      <c r="ADE53" s="0"/>
      <c r="ADF53" s="0"/>
      <c r="ADG53" s="0"/>
      <c r="ADH53" s="0"/>
      <c r="ADI53" s="0"/>
      <c r="ADJ53" s="0"/>
      <c r="ADK53" s="0"/>
      <c r="ADL53" s="0"/>
      <c r="ADM53" s="0"/>
      <c r="ADN53" s="0"/>
      <c r="ADO53" s="0"/>
      <c r="ADP53" s="0"/>
      <c r="ADQ53" s="0"/>
      <c r="ADR53" s="0"/>
      <c r="ADS53" s="0"/>
      <c r="ADT53" s="0"/>
      <c r="ADU53" s="0"/>
      <c r="ADV53" s="0"/>
      <c r="ADW53" s="0"/>
      <c r="ADX53" s="0"/>
      <c r="ADY53" s="0"/>
      <c r="ADZ53" s="0"/>
      <c r="AEA53" s="0"/>
      <c r="AEB53" s="0"/>
      <c r="AEC53" s="0"/>
      <c r="AED53" s="0"/>
      <c r="AEE53" s="0"/>
      <c r="AEF53" s="0"/>
      <c r="AEG53" s="0"/>
      <c r="AEH53" s="0"/>
      <c r="AEI53" s="0"/>
      <c r="AEJ53" s="0"/>
      <c r="AEK53" s="0"/>
      <c r="AEL53" s="0"/>
      <c r="AEM53" s="0"/>
      <c r="AEN53" s="0"/>
      <c r="AEO53" s="0"/>
      <c r="AEP53" s="0"/>
      <c r="AEQ53" s="0"/>
      <c r="AER53" s="0"/>
      <c r="AES53" s="0"/>
      <c r="AET53" s="0"/>
      <c r="AEU53" s="0"/>
      <c r="AEV53" s="0"/>
      <c r="AEW53" s="0"/>
      <c r="AEX53" s="0"/>
      <c r="AEY53" s="0"/>
      <c r="AEZ53" s="0"/>
      <c r="AFA53" s="0"/>
      <c r="AFB53" s="0"/>
      <c r="AFC53" s="0"/>
      <c r="AFD53" s="0"/>
      <c r="AFE53" s="0"/>
      <c r="AFF53" s="0"/>
      <c r="AFG53" s="0"/>
      <c r="AFH53" s="0"/>
      <c r="AFI53" s="0"/>
      <c r="AFJ53" s="0"/>
      <c r="AFK53" s="0"/>
      <c r="AFL53" s="0"/>
      <c r="AFM53" s="0"/>
      <c r="AFN53" s="0"/>
      <c r="AFO53" s="0"/>
      <c r="AFP53" s="0"/>
      <c r="AFQ53" s="0"/>
      <c r="AFR53" s="0"/>
      <c r="AFS53" s="0"/>
      <c r="AFT53" s="0"/>
      <c r="AFU53" s="0"/>
      <c r="AFV53" s="0"/>
      <c r="AFW53" s="0"/>
      <c r="AFX53" s="0"/>
      <c r="AFY53" s="0"/>
      <c r="AFZ53" s="0"/>
      <c r="AGA53" s="0"/>
      <c r="AGB53" s="0"/>
      <c r="AGC53" s="0"/>
      <c r="AGD53" s="0"/>
      <c r="AGE53" s="0"/>
      <c r="AGF53" s="0"/>
      <c r="AGG53" s="0"/>
      <c r="AGH53" s="0"/>
      <c r="AGI53" s="0"/>
      <c r="AGJ53" s="0"/>
      <c r="AGK53" s="0"/>
      <c r="AGL53" s="0"/>
      <c r="AGM53" s="0"/>
      <c r="AGN53" s="0"/>
      <c r="AGO53" s="0"/>
      <c r="AGP53" s="0"/>
      <c r="AGQ53" s="0"/>
      <c r="AGR53" s="0"/>
      <c r="AGS53" s="0"/>
      <c r="AGT53" s="0"/>
      <c r="AGU53" s="0"/>
      <c r="AGV53" s="0"/>
      <c r="AGW53" s="0"/>
      <c r="AGX53" s="0"/>
      <c r="AGY53" s="0"/>
      <c r="AGZ53" s="0"/>
      <c r="AHA53" s="0"/>
      <c r="AHB53" s="0"/>
      <c r="AHC53" s="0"/>
      <c r="AHD53" s="0"/>
      <c r="AHE53" s="0"/>
      <c r="AHF53" s="0"/>
      <c r="AHG53" s="0"/>
      <c r="AHH53" s="0"/>
      <c r="AHI53" s="0"/>
      <c r="AHJ53" s="0"/>
      <c r="AHK53" s="0"/>
      <c r="AHL53" s="0"/>
      <c r="AHM53" s="0"/>
      <c r="AHN53" s="0"/>
      <c r="AHO53" s="0"/>
      <c r="AHP53" s="0"/>
      <c r="AHQ53" s="0"/>
      <c r="AHR53" s="0"/>
      <c r="AHS53" s="0"/>
      <c r="AHT53" s="0"/>
      <c r="AHU53" s="0"/>
      <c r="AHV53" s="0"/>
      <c r="AHW53" s="0"/>
      <c r="AHX53" s="0"/>
      <c r="AHY53" s="0"/>
      <c r="AHZ53" s="0"/>
      <c r="AIA53" s="0"/>
      <c r="AIB53" s="0"/>
      <c r="AIC53" s="0"/>
      <c r="AID53" s="0"/>
      <c r="AIE53" s="0"/>
      <c r="AIF53" s="0"/>
      <c r="AIG53" s="0"/>
      <c r="AIH53" s="0"/>
      <c r="AII53" s="0"/>
      <c r="AIJ53" s="0"/>
      <c r="AIK53" s="0"/>
      <c r="AIL53" s="0"/>
      <c r="AIM53" s="0"/>
      <c r="AIN53" s="0"/>
      <c r="AIO53" s="0"/>
      <c r="AIP53" s="0"/>
      <c r="AIQ53" s="0"/>
      <c r="AIR53" s="0"/>
      <c r="AIS53" s="0"/>
      <c r="AIT53" s="0"/>
      <c r="AIU53" s="0"/>
      <c r="AIV53" s="0"/>
      <c r="AIW53" s="0"/>
      <c r="AIX53" s="0"/>
      <c r="AIY53" s="0"/>
      <c r="AIZ53" s="0"/>
      <c r="AJA53" s="0"/>
      <c r="AJB53" s="0"/>
      <c r="AJC53" s="0"/>
      <c r="AJD53" s="0"/>
      <c r="AJE53" s="0"/>
      <c r="AJF53" s="0"/>
      <c r="AJG53" s="0"/>
      <c r="AJH53" s="0"/>
      <c r="AJI53" s="0"/>
      <c r="AJJ53" s="0"/>
      <c r="AJK53" s="0"/>
      <c r="AJL53" s="0"/>
      <c r="AJM53" s="0"/>
      <c r="AJN53" s="0"/>
      <c r="AJO53" s="0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</row>
    <row r="54" customFormat="false" ht="25.5" hidden="false" customHeight="false" outlineLevel="0" collapsed="false">
      <c r="A54" s="11"/>
      <c r="B54" s="0"/>
      <c r="C54" s="0"/>
      <c r="D54" s="0"/>
      <c r="E54" s="0"/>
      <c r="G54" s="0"/>
      <c r="H54" s="12" t="s">
        <v>163</v>
      </c>
      <c r="I54" s="13" t="n">
        <v>15414</v>
      </c>
      <c r="J54" s="0"/>
      <c r="K54" s="14"/>
      <c r="L54" s="15" t="s">
        <v>164</v>
      </c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  <c r="IX54" s="0"/>
      <c r="IY54" s="0"/>
      <c r="IZ54" s="0"/>
      <c r="JA54" s="0"/>
      <c r="JB54" s="0"/>
      <c r="JC54" s="0"/>
      <c r="JD54" s="0"/>
      <c r="JE54" s="0"/>
      <c r="JF54" s="0"/>
      <c r="JG54" s="0"/>
      <c r="JH54" s="0"/>
      <c r="JI54" s="0"/>
      <c r="JJ54" s="0"/>
      <c r="JK54" s="0"/>
      <c r="JL54" s="0"/>
      <c r="JM54" s="0"/>
      <c r="JN54" s="0"/>
      <c r="JO54" s="0"/>
      <c r="JP54" s="0"/>
      <c r="JQ54" s="0"/>
      <c r="JR54" s="0"/>
      <c r="JS54" s="0"/>
      <c r="JT54" s="0"/>
      <c r="JU54" s="0"/>
      <c r="JV54" s="0"/>
      <c r="JW54" s="0"/>
      <c r="JX54" s="0"/>
      <c r="JY54" s="0"/>
      <c r="JZ54" s="0"/>
      <c r="KA54" s="0"/>
      <c r="KB54" s="0"/>
      <c r="KC54" s="0"/>
      <c r="KD54" s="0"/>
      <c r="KE54" s="0"/>
      <c r="KF54" s="0"/>
      <c r="KG54" s="0"/>
      <c r="KH54" s="0"/>
      <c r="KI54" s="0"/>
      <c r="KJ54" s="0"/>
      <c r="KK54" s="0"/>
      <c r="KL54" s="0"/>
      <c r="KM54" s="0"/>
      <c r="KN54" s="0"/>
      <c r="KO54" s="0"/>
      <c r="KP54" s="0"/>
      <c r="KQ54" s="0"/>
      <c r="KR54" s="0"/>
      <c r="KS54" s="0"/>
      <c r="KT54" s="0"/>
      <c r="KU54" s="0"/>
      <c r="KV54" s="0"/>
      <c r="KW54" s="0"/>
      <c r="KX54" s="0"/>
      <c r="KY54" s="0"/>
      <c r="KZ54" s="0"/>
      <c r="LA54" s="0"/>
      <c r="LB54" s="0"/>
      <c r="LC54" s="0"/>
      <c r="LD54" s="0"/>
      <c r="LE54" s="0"/>
      <c r="LF54" s="0"/>
      <c r="LG54" s="0"/>
      <c r="LH54" s="0"/>
      <c r="LI54" s="0"/>
      <c r="LJ54" s="0"/>
      <c r="LK54" s="0"/>
      <c r="LL54" s="0"/>
      <c r="LM54" s="0"/>
      <c r="LN54" s="0"/>
      <c r="LO54" s="0"/>
      <c r="LP54" s="0"/>
      <c r="LQ54" s="0"/>
      <c r="LR54" s="0"/>
      <c r="LS54" s="0"/>
      <c r="LT54" s="0"/>
      <c r="LU54" s="0"/>
      <c r="LV54" s="0"/>
      <c r="LW54" s="0"/>
      <c r="LX54" s="0"/>
      <c r="LY54" s="0"/>
      <c r="LZ54" s="0"/>
      <c r="MA54" s="0"/>
      <c r="MB54" s="0"/>
      <c r="MC54" s="0"/>
      <c r="MD54" s="0"/>
      <c r="ME54" s="0"/>
      <c r="MF54" s="0"/>
      <c r="MG54" s="0"/>
      <c r="MH54" s="0"/>
      <c r="MI54" s="0"/>
      <c r="MJ54" s="0"/>
      <c r="MK54" s="0"/>
      <c r="ML54" s="0"/>
      <c r="MM54" s="0"/>
      <c r="MN54" s="0"/>
      <c r="MO54" s="0"/>
      <c r="MP54" s="0"/>
      <c r="MQ54" s="0"/>
      <c r="MR54" s="0"/>
      <c r="MS54" s="0"/>
      <c r="MT54" s="0"/>
      <c r="MU54" s="0"/>
      <c r="MV54" s="0"/>
      <c r="MW54" s="0"/>
      <c r="MX54" s="0"/>
      <c r="MY54" s="0"/>
      <c r="MZ54" s="0"/>
      <c r="NA54" s="0"/>
      <c r="NB54" s="0"/>
      <c r="NC54" s="0"/>
      <c r="ND54" s="0"/>
      <c r="NE54" s="0"/>
      <c r="NF54" s="0"/>
      <c r="NG54" s="0"/>
      <c r="NH54" s="0"/>
      <c r="NI54" s="0"/>
      <c r="NJ54" s="0"/>
      <c r="NK54" s="0"/>
      <c r="NL54" s="0"/>
      <c r="NM54" s="0"/>
      <c r="NN54" s="0"/>
      <c r="NO54" s="0"/>
      <c r="NP54" s="0"/>
      <c r="NQ54" s="0"/>
      <c r="NR54" s="0"/>
      <c r="NS54" s="0"/>
      <c r="NT54" s="0"/>
      <c r="NU54" s="0"/>
      <c r="NV54" s="0"/>
      <c r="NW54" s="0"/>
      <c r="NX54" s="0"/>
      <c r="NY54" s="0"/>
      <c r="NZ54" s="0"/>
      <c r="OA54" s="0"/>
      <c r="OB54" s="0"/>
      <c r="OC54" s="0"/>
      <c r="OD54" s="0"/>
      <c r="OE54" s="0"/>
      <c r="OF54" s="0"/>
      <c r="OG54" s="0"/>
      <c r="OH54" s="0"/>
      <c r="OI54" s="0"/>
      <c r="OJ54" s="0"/>
      <c r="OK54" s="0"/>
      <c r="OL54" s="0"/>
      <c r="OM54" s="0"/>
      <c r="ON54" s="0"/>
      <c r="OO54" s="0"/>
      <c r="OP54" s="0"/>
      <c r="OQ54" s="0"/>
      <c r="OR54" s="0"/>
      <c r="OS54" s="0"/>
      <c r="OT54" s="0"/>
      <c r="OU54" s="0"/>
      <c r="OV54" s="0"/>
      <c r="OW54" s="0"/>
      <c r="OX54" s="0"/>
      <c r="OY54" s="0"/>
      <c r="OZ54" s="0"/>
      <c r="PA54" s="0"/>
      <c r="PB54" s="0"/>
      <c r="PC54" s="0"/>
      <c r="PD54" s="0"/>
      <c r="PE54" s="0"/>
      <c r="PF54" s="0"/>
      <c r="PG54" s="0"/>
      <c r="PH54" s="0"/>
      <c r="PI54" s="0"/>
      <c r="PJ54" s="0"/>
      <c r="PK54" s="0"/>
      <c r="PL54" s="0"/>
      <c r="PM54" s="0"/>
      <c r="PN54" s="0"/>
      <c r="PO54" s="0"/>
      <c r="PP54" s="0"/>
      <c r="PQ54" s="0"/>
      <c r="PR54" s="0"/>
      <c r="PS54" s="0"/>
      <c r="PT54" s="0"/>
      <c r="PU54" s="0"/>
      <c r="PV54" s="0"/>
      <c r="PW54" s="0"/>
      <c r="PX54" s="0"/>
      <c r="PY54" s="0"/>
      <c r="PZ54" s="0"/>
      <c r="QA54" s="0"/>
      <c r="QB54" s="0"/>
      <c r="QC54" s="0"/>
      <c r="QD54" s="0"/>
      <c r="QE54" s="0"/>
      <c r="QF54" s="0"/>
      <c r="QG54" s="0"/>
      <c r="QH54" s="0"/>
      <c r="QI54" s="0"/>
      <c r="QJ54" s="0"/>
      <c r="QK54" s="0"/>
      <c r="QL54" s="0"/>
      <c r="QM54" s="0"/>
      <c r="QN54" s="0"/>
      <c r="QO54" s="0"/>
      <c r="QP54" s="0"/>
      <c r="QQ54" s="0"/>
      <c r="QR54" s="0"/>
      <c r="QS54" s="0"/>
      <c r="QT54" s="0"/>
      <c r="QU54" s="0"/>
      <c r="QV54" s="0"/>
      <c r="QW54" s="0"/>
      <c r="QX54" s="0"/>
      <c r="QY54" s="0"/>
      <c r="QZ54" s="0"/>
      <c r="RA54" s="0"/>
      <c r="RB54" s="0"/>
      <c r="RC54" s="0"/>
      <c r="RD54" s="0"/>
      <c r="RE54" s="0"/>
      <c r="RF54" s="0"/>
      <c r="RG54" s="0"/>
      <c r="RH54" s="0"/>
      <c r="RI54" s="0"/>
      <c r="RJ54" s="0"/>
      <c r="RK54" s="0"/>
      <c r="RL54" s="0"/>
      <c r="RM54" s="0"/>
      <c r="RN54" s="0"/>
      <c r="RO54" s="0"/>
      <c r="RP54" s="0"/>
      <c r="RQ54" s="0"/>
      <c r="RR54" s="0"/>
      <c r="RS54" s="0"/>
      <c r="RT54" s="0"/>
      <c r="RU54" s="0"/>
      <c r="RV54" s="0"/>
      <c r="RW54" s="0"/>
      <c r="RX54" s="0"/>
      <c r="RY54" s="0"/>
      <c r="RZ54" s="0"/>
      <c r="SA54" s="0"/>
      <c r="SB54" s="0"/>
      <c r="SC54" s="0"/>
      <c r="SD54" s="0"/>
      <c r="SE54" s="0"/>
      <c r="SF54" s="0"/>
      <c r="SG54" s="0"/>
      <c r="SH54" s="0"/>
      <c r="SI54" s="0"/>
      <c r="SJ54" s="0"/>
      <c r="SK54" s="0"/>
      <c r="SL54" s="0"/>
      <c r="SM54" s="0"/>
      <c r="SN54" s="0"/>
      <c r="SO54" s="0"/>
      <c r="SP54" s="0"/>
      <c r="SQ54" s="0"/>
      <c r="SR54" s="0"/>
      <c r="SS54" s="0"/>
      <c r="ST54" s="0"/>
      <c r="SU54" s="0"/>
      <c r="SV54" s="0"/>
      <c r="SW54" s="0"/>
      <c r="SX54" s="0"/>
      <c r="SY54" s="0"/>
      <c r="SZ54" s="0"/>
      <c r="TA54" s="0"/>
      <c r="TB54" s="0"/>
      <c r="TC54" s="0"/>
      <c r="TD54" s="0"/>
      <c r="TE54" s="0"/>
      <c r="TF54" s="0"/>
      <c r="TG54" s="0"/>
      <c r="TH54" s="0"/>
      <c r="TI54" s="0"/>
      <c r="TJ54" s="0"/>
      <c r="TK54" s="0"/>
      <c r="TL54" s="0"/>
      <c r="TM54" s="0"/>
      <c r="TN54" s="0"/>
      <c r="TO54" s="0"/>
      <c r="TP54" s="0"/>
      <c r="TQ54" s="0"/>
      <c r="TR54" s="0"/>
      <c r="TS54" s="0"/>
      <c r="TT54" s="0"/>
      <c r="TU54" s="0"/>
      <c r="TV54" s="0"/>
      <c r="TW54" s="0"/>
      <c r="TX54" s="0"/>
      <c r="TY54" s="0"/>
      <c r="TZ54" s="0"/>
      <c r="UA54" s="0"/>
      <c r="UB54" s="0"/>
      <c r="UC54" s="0"/>
      <c r="UD54" s="0"/>
      <c r="UE54" s="0"/>
      <c r="UF54" s="0"/>
      <c r="UG54" s="0"/>
      <c r="UH54" s="0"/>
      <c r="UI54" s="0"/>
      <c r="UJ54" s="0"/>
      <c r="UK54" s="0"/>
      <c r="UL54" s="0"/>
      <c r="UM54" s="0"/>
      <c r="UN54" s="0"/>
      <c r="UO54" s="0"/>
      <c r="UP54" s="0"/>
      <c r="UQ54" s="0"/>
      <c r="UR54" s="0"/>
      <c r="US54" s="0"/>
      <c r="UT54" s="0"/>
      <c r="UU54" s="0"/>
      <c r="UV54" s="0"/>
      <c r="UW54" s="0"/>
      <c r="UX54" s="0"/>
      <c r="UY54" s="0"/>
      <c r="UZ54" s="0"/>
      <c r="VA54" s="0"/>
      <c r="VB54" s="0"/>
      <c r="VC54" s="0"/>
      <c r="VD54" s="0"/>
      <c r="VE54" s="0"/>
      <c r="VF54" s="0"/>
      <c r="VG54" s="0"/>
      <c r="VH54" s="0"/>
      <c r="VI54" s="0"/>
      <c r="VJ54" s="0"/>
      <c r="VK54" s="0"/>
      <c r="VL54" s="0"/>
      <c r="VM54" s="0"/>
      <c r="VN54" s="0"/>
      <c r="VO54" s="0"/>
      <c r="VP54" s="0"/>
      <c r="VQ54" s="0"/>
      <c r="VR54" s="0"/>
      <c r="VS54" s="0"/>
      <c r="VT54" s="0"/>
      <c r="VU54" s="0"/>
      <c r="VV54" s="0"/>
      <c r="VW54" s="0"/>
      <c r="VX54" s="0"/>
      <c r="VY54" s="0"/>
      <c r="VZ54" s="0"/>
      <c r="WA54" s="0"/>
      <c r="WB54" s="0"/>
      <c r="WC54" s="0"/>
      <c r="WD54" s="0"/>
      <c r="WE54" s="0"/>
      <c r="WF54" s="0"/>
      <c r="WG54" s="0"/>
      <c r="WH54" s="0"/>
      <c r="WI54" s="0"/>
      <c r="WJ54" s="0"/>
      <c r="WK54" s="0"/>
      <c r="WL54" s="0"/>
      <c r="WM54" s="0"/>
      <c r="WN54" s="0"/>
      <c r="WO54" s="0"/>
      <c r="WP54" s="0"/>
      <c r="WQ54" s="0"/>
      <c r="WR54" s="0"/>
      <c r="WS54" s="0"/>
      <c r="WT54" s="0"/>
      <c r="WU54" s="0"/>
      <c r="WV54" s="0"/>
      <c r="WW54" s="0"/>
      <c r="WX54" s="0"/>
      <c r="WY54" s="0"/>
      <c r="WZ54" s="0"/>
      <c r="XA54" s="0"/>
      <c r="XB54" s="0"/>
      <c r="XC54" s="0"/>
      <c r="XD54" s="0"/>
      <c r="XE54" s="0"/>
      <c r="XF54" s="0"/>
      <c r="XG54" s="0"/>
      <c r="XH54" s="0"/>
      <c r="XI54" s="0"/>
      <c r="XJ54" s="0"/>
      <c r="XK54" s="0"/>
      <c r="XL54" s="0"/>
      <c r="XM54" s="0"/>
      <c r="XN54" s="0"/>
      <c r="XO54" s="0"/>
      <c r="XP54" s="0"/>
      <c r="XQ54" s="0"/>
      <c r="XR54" s="0"/>
      <c r="XS54" s="0"/>
      <c r="XT54" s="0"/>
      <c r="XU54" s="0"/>
      <c r="XV54" s="0"/>
      <c r="XW54" s="0"/>
      <c r="XX54" s="0"/>
      <c r="XY54" s="0"/>
      <c r="XZ54" s="0"/>
      <c r="YA54" s="0"/>
      <c r="YB54" s="0"/>
      <c r="YC54" s="0"/>
      <c r="YD54" s="0"/>
      <c r="YE54" s="0"/>
      <c r="YF54" s="0"/>
      <c r="YG54" s="0"/>
      <c r="YH54" s="0"/>
      <c r="YI54" s="0"/>
      <c r="YJ54" s="0"/>
      <c r="YK54" s="0"/>
      <c r="YL54" s="0"/>
      <c r="YM54" s="0"/>
      <c r="YN54" s="0"/>
      <c r="YO54" s="0"/>
      <c r="YP54" s="0"/>
      <c r="YQ54" s="0"/>
      <c r="YR54" s="0"/>
      <c r="YS54" s="0"/>
      <c r="YT54" s="0"/>
      <c r="YU54" s="0"/>
      <c r="YV54" s="0"/>
      <c r="YW54" s="0"/>
      <c r="YX54" s="0"/>
      <c r="YY54" s="0"/>
      <c r="YZ54" s="0"/>
      <c r="ZA54" s="0"/>
      <c r="ZB54" s="0"/>
      <c r="ZC54" s="0"/>
      <c r="ZD54" s="0"/>
      <c r="ZE54" s="0"/>
      <c r="ZF54" s="0"/>
      <c r="ZG54" s="0"/>
      <c r="ZH54" s="0"/>
      <c r="ZI54" s="0"/>
      <c r="ZJ54" s="0"/>
      <c r="ZK54" s="0"/>
      <c r="ZL54" s="0"/>
      <c r="ZM54" s="0"/>
      <c r="ZN54" s="0"/>
      <c r="ZO54" s="0"/>
      <c r="ZP54" s="0"/>
      <c r="ZQ54" s="0"/>
      <c r="ZR54" s="0"/>
      <c r="ZS54" s="0"/>
      <c r="ZT54" s="0"/>
      <c r="ZU54" s="0"/>
      <c r="ZV54" s="0"/>
      <c r="ZW54" s="0"/>
      <c r="ZX54" s="0"/>
      <c r="ZY54" s="0"/>
      <c r="ZZ54" s="0"/>
      <c r="AAA54" s="0"/>
      <c r="AAB54" s="0"/>
      <c r="AAC54" s="0"/>
      <c r="AAD54" s="0"/>
      <c r="AAE54" s="0"/>
      <c r="AAF54" s="0"/>
      <c r="AAG54" s="0"/>
      <c r="AAH54" s="0"/>
      <c r="AAI54" s="0"/>
      <c r="AAJ54" s="0"/>
      <c r="AAK54" s="0"/>
      <c r="AAL54" s="0"/>
      <c r="AAM54" s="0"/>
      <c r="AAN54" s="0"/>
      <c r="AAO54" s="0"/>
      <c r="AAP54" s="0"/>
      <c r="AAQ54" s="0"/>
      <c r="AAR54" s="0"/>
      <c r="AAS54" s="0"/>
      <c r="AAT54" s="0"/>
      <c r="AAU54" s="0"/>
      <c r="AAV54" s="0"/>
      <c r="AAW54" s="0"/>
      <c r="AAX54" s="0"/>
      <c r="AAY54" s="0"/>
      <c r="AAZ54" s="0"/>
      <c r="ABA54" s="0"/>
      <c r="ABB54" s="0"/>
      <c r="ABC54" s="0"/>
      <c r="ABD54" s="0"/>
      <c r="ABE54" s="0"/>
      <c r="ABF54" s="0"/>
      <c r="ABG54" s="0"/>
      <c r="ABH54" s="0"/>
      <c r="ABI54" s="0"/>
      <c r="ABJ54" s="0"/>
      <c r="ABK54" s="0"/>
      <c r="ABL54" s="0"/>
      <c r="ABM54" s="0"/>
      <c r="ABN54" s="0"/>
      <c r="ABO54" s="0"/>
      <c r="ABP54" s="0"/>
      <c r="ABQ54" s="0"/>
      <c r="ABR54" s="0"/>
      <c r="ABS54" s="0"/>
      <c r="ABT54" s="0"/>
      <c r="ABU54" s="0"/>
      <c r="ABV54" s="0"/>
      <c r="ABW54" s="0"/>
      <c r="ABX54" s="0"/>
      <c r="ABY54" s="0"/>
      <c r="ABZ54" s="0"/>
      <c r="ACA54" s="0"/>
      <c r="ACB54" s="0"/>
      <c r="ACC54" s="0"/>
      <c r="ACD54" s="0"/>
      <c r="ACE54" s="0"/>
      <c r="ACF54" s="0"/>
      <c r="ACG54" s="0"/>
      <c r="ACH54" s="0"/>
      <c r="ACI54" s="0"/>
      <c r="ACJ54" s="0"/>
      <c r="ACK54" s="0"/>
      <c r="ACL54" s="0"/>
      <c r="ACM54" s="0"/>
      <c r="ACN54" s="0"/>
      <c r="ACO54" s="0"/>
      <c r="ACP54" s="0"/>
      <c r="ACQ54" s="0"/>
      <c r="ACR54" s="0"/>
      <c r="ACS54" s="0"/>
      <c r="ACT54" s="0"/>
      <c r="ACU54" s="0"/>
      <c r="ACV54" s="0"/>
      <c r="ACW54" s="0"/>
      <c r="ACX54" s="0"/>
      <c r="ACY54" s="0"/>
      <c r="ACZ54" s="0"/>
      <c r="ADA54" s="0"/>
      <c r="ADB54" s="0"/>
      <c r="ADC54" s="0"/>
      <c r="ADD54" s="0"/>
      <c r="ADE54" s="0"/>
      <c r="ADF54" s="0"/>
      <c r="ADG54" s="0"/>
      <c r="ADH54" s="0"/>
      <c r="ADI54" s="0"/>
      <c r="ADJ54" s="0"/>
      <c r="ADK54" s="0"/>
      <c r="ADL54" s="0"/>
      <c r="ADM54" s="0"/>
      <c r="ADN54" s="0"/>
      <c r="ADO54" s="0"/>
      <c r="ADP54" s="0"/>
      <c r="ADQ54" s="0"/>
      <c r="ADR54" s="0"/>
      <c r="ADS54" s="0"/>
      <c r="ADT54" s="0"/>
      <c r="ADU54" s="0"/>
      <c r="ADV54" s="0"/>
      <c r="ADW54" s="0"/>
      <c r="ADX54" s="0"/>
      <c r="ADY54" s="0"/>
      <c r="ADZ54" s="0"/>
      <c r="AEA54" s="0"/>
      <c r="AEB54" s="0"/>
      <c r="AEC54" s="0"/>
      <c r="AED54" s="0"/>
      <c r="AEE54" s="0"/>
      <c r="AEF54" s="0"/>
      <c r="AEG54" s="0"/>
      <c r="AEH54" s="0"/>
      <c r="AEI54" s="0"/>
      <c r="AEJ54" s="0"/>
      <c r="AEK54" s="0"/>
      <c r="AEL54" s="0"/>
      <c r="AEM54" s="0"/>
      <c r="AEN54" s="0"/>
      <c r="AEO54" s="0"/>
      <c r="AEP54" s="0"/>
      <c r="AEQ54" s="0"/>
      <c r="AER54" s="0"/>
      <c r="AES54" s="0"/>
      <c r="AET54" s="0"/>
      <c r="AEU54" s="0"/>
      <c r="AEV54" s="0"/>
      <c r="AEW54" s="0"/>
      <c r="AEX54" s="0"/>
      <c r="AEY54" s="0"/>
      <c r="AEZ54" s="0"/>
      <c r="AFA54" s="0"/>
      <c r="AFB54" s="0"/>
      <c r="AFC54" s="0"/>
      <c r="AFD54" s="0"/>
      <c r="AFE54" s="0"/>
      <c r="AFF54" s="0"/>
      <c r="AFG54" s="0"/>
      <c r="AFH54" s="0"/>
      <c r="AFI54" s="0"/>
      <c r="AFJ54" s="0"/>
      <c r="AFK54" s="0"/>
      <c r="AFL54" s="0"/>
      <c r="AFM54" s="0"/>
      <c r="AFN54" s="0"/>
      <c r="AFO54" s="0"/>
      <c r="AFP54" s="0"/>
      <c r="AFQ54" s="0"/>
      <c r="AFR54" s="0"/>
      <c r="AFS54" s="0"/>
      <c r="AFT54" s="0"/>
      <c r="AFU54" s="0"/>
      <c r="AFV54" s="0"/>
      <c r="AFW54" s="0"/>
      <c r="AFX54" s="0"/>
      <c r="AFY54" s="0"/>
      <c r="AFZ54" s="0"/>
      <c r="AGA54" s="0"/>
      <c r="AGB54" s="0"/>
      <c r="AGC54" s="0"/>
      <c r="AGD54" s="0"/>
      <c r="AGE54" s="0"/>
      <c r="AGF54" s="0"/>
      <c r="AGG54" s="0"/>
      <c r="AGH54" s="0"/>
      <c r="AGI54" s="0"/>
      <c r="AGJ54" s="0"/>
      <c r="AGK54" s="0"/>
      <c r="AGL54" s="0"/>
      <c r="AGM54" s="0"/>
      <c r="AGN54" s="0"/>
      <c r="AGO54" s="0"/>
      <c r="AGP54" s="0"/>
      <c r="AGQ54" s="0"/>
      <c r="AGR54" s="0"/>
      <c r="AGS54" s="0"/>
      <c r="AGT54" s="0"/>
      <c r="AGU54" s="0"/>
      <c r="AGV54" s="0"/>
      <c r="AGW54" s="0"/>
      <c r="AGX54" s="0"/>
      <c r="AGY54" s="0"/>
      <c r="AGZ54" s="0"/>
      <c r="AHA54" s="0"/>
      <c r="AHB54" s="0"/>
      <c r="AHC54" s="0"/>
      <c r="AHD54" s="0"/>
      <c r="AHE54" s="0"/>
      <c r="AHF54" s="0"/>
      <c r="AHG54" s="0"/>
      <c r="AHH54" s="0"/>
      <c r="AHI54" s="0"/>
      <c r="AHJ54" s="0"/>
      <c r="AHK54" s="0"/>
      <c r="AHL54" s="0"/>
      <c r="AHM54" s="0"/>
      <c r="AHN54" s="0"/>
      <c r="AHO54" s="0"/>
      <c r="AHP54" s="0"/>
      <c r="AHQ54" s="0"/>
      <c r="AHR54" s="0"/>
      <c r="AHS54" s="0"/>
      <c r="AHT54" s="0"/>
      <c r="AHU54" s="0"/>
      <c r="AHV54" s="0"/>
      <c r="AHW54" s="0"/>
      <c r="AHX54" s="0"/>
      <c r="AHY54" s="0"/>
      <c r="AHZ54" s="0"/>
      <c r="AIA54" s="0"/>
      <c r="AIB54" s="0"/>
      <c r="AIC54" s="0"/>
      <c r="AID54" s="0"/>
      <c r="AIE54" s="0"/>
      <c r="AIF54" s="0"/>
      <c r="AIG54" s="0"/>
      <c r="AIH54" s="0"/>
      <c r="AII54" s="0"/>
      <c r="AIJ54" s="0"/>
      <c r="AIK54" s="0"/>
      <c r="AIL54" s="0"/>
      <c r="AIM54" s="0"/>
      <c r="AIN54" s="0"/>
      <c r="AIO54" s="0"/>
      <c r="AIP54" s="0"/>
      <c r="AIQ54" s="0"/>
      <c r="AIR54" s="0"/>
      <c r="AIS54" s="0"/>
      <c r="AIT54" s="0"/>
      <c r="AIU54" s="0"/>
      <c r="AIV54" s="0"/>
      <c r="AIW54" s="0"/>
      <c r="AIX54" s="0"/>
      <c r="AIY54" s="0"/>
      <c r="AIZ54" s="0"/>
      <c r="AJA54" s="0"/>
      <c r="AJB54" s="0"/>
      <c r="AJC54" s="0"/>
      <c r="AJD54" s="0"/>
      <c r="AJE54" s="0"/>
      <c r="AJF54" s="0"/>
      <c r="AJG54" s="0"/>
      <c r="AJH54" s="0"/>
      <c r="AJI54" s="0"/>
      <c r="AJJ54" s="0"/>
      <c r="AJK54" s="0"/>
      <c r="AJL54" s="0"/>
      <c r="AJM54" s="0"/>
      <c r="AJN54" s="0"/>
      <c r="AJO54" s="0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</row>
    <row r="55" s="3" customFormat="true" ht="35.25" hidden="false" customHeight="true" outlineLevel="0" collapsed="false">
      <c r="A55" s="11" t="s">
        <v>165</v>
      </c>
      <c r="B55" s="1" t="s">
        <v>166</v>
      </c>
      <c r="C55" s="1" t="s">
        <v>167</v>
      </c>
      <c r="D55" s="1" t="s">
        <v>15</v>
      </c>
      <c r="E55" s="1" t="n">
        <v>3</v>
      </c>
      <c r="F55" s="1" t="n">
        <v>3853.5</v>
      </c>
      <c r="G55" s="1" t="n">
        <f aca="false">F55*E55</f>
        <v>11560.5</v>
      </c>
      <c r="H55" s="12" t="s">
        <v>168</v>
      </c>
      <c r="I55" s="13" t="n">
        <v>11010</v>
      </c>
      <c r="J55" s="1" t="n">
        <f aca="false">G55+G56-I55-I56-I57</f>
        <v>-9259.5</v>
      </c>
      <c r="K55" s="14"/>
      <c r="L55" s="15" t="s">
        <v>169</v>
      </c>
    </row>
    <row r="56" customFormat="false" ht="31.5" hidden="false" customHeight="true" outlineLevel="0" collapsed="false">
      <c r="A56" s="11"/>
      <c r="B56" s="0"/>
      <c r="C56" s="0"/>
      <c r="D56" s="0"/>
      <c r="E56" s="1" t="n">
        <v>3</v>
      </c>
      <c r="F56" s="1" t="n">
        <v>5000</v>
      </c>
      <c r="G56" s="1" t="n">
        <f aca="false">F56*E56</f>
        <v>15000</v>
      </c>
      <c r="H56" s="12" t="s">
        <v>170</v>
      </c>
      <c r="I56" s="13" t="n">
        <v>11010</v>
      </c>
      <c r="J56" s="0"/>
      <c r="K56" s="14"/>
      <c r="L56" s="15" t="s">
        <v>169</v>
      </c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  <c r="IX56" s="0"/>
      <c r="IY56" s="0"/>
      <c r="IZ56" s="0"/>
      <c r="JA56" s="0"/>
      <c r="JB56" s="0"/>
      <c r="JC56" s="0"/>
      <c r="JD56" s="0"/>
      <c r="JE56" s="0"/>
      <c r="JF56" s="0"/>
      <c r="JG56" s="0"/>
      <c r="JH56" s="0"/>
      <c r="JI56" s="0"/>
      <c r="JJ56" s="0"/>
      <c r="JK56" s="0"/>
      <c r="JL56" s="0"/>
      <c r="JM56" s="0"/>
      <c r="JN56" s="0"/>
      <c r="JO56" s="0"/>
      <c r="JP56" s="0"/>
      <c r="JQ56" s="0"/>
      <c r="JR56" s="0"/>
      <c r="JS56" s="0"/>
      <c r="JT56" s="0"/>
      <c r="JU56" s="0"/>
      <c r="JV56" s="0"/>
      <c r="JW56" s="0"/>
      <c r="JX56" s="0"/>
      <c r="JY56" s="0"/>
      <c r="JZ56" s="0"/>
      <c r="KA56" s="0"/>
      <c r="KB56" s="0"/>
      <c r="KC56" s="0"/>
      <c r="KD56" s="0"/>
      <c r="KE56" s="0"/>
      <c r="KF56" s="0"/>
      <c r="KG56" s="0"/>
      <c r="KH56" s="0"/>
      <c r="KI56" s="0"/>
      <c r="KJ56" s="0"/>
      <c r="KK56" s="0"/>
      <c r="KL56" s="0"/>
      <c r="KM56" s="0"/>
      <c r="KN56" s="0"/>
      <c r="KO56" s="0"/>
      <c r="KP56" s="0"/>
      <c r="KQ56" s="0"/>
      <c r="KR56" s="0"/>
      <c r="KS56" s="0"/>
      <c r="KT56" s="0"/>
      <c r="KU56" s="0"/>
      <c r="KV56" s="0"/>
      <c r="KW56" s="0"/>
      <c r="KX56" s="0"/>
      <c r="KY56" s="0"/>
      <c r="KZ56" s="0"/>
      <c r="LA56" s="0"/>
      <c r="LB56" s="0"/>
      <c r="LC56" s="0"/>
      <c r="LD56" s="0"/>
      <c r="LE56" s="0"/>
      <c r="LF56" s="0"/>
      <c r="LG56" s="0"/>
      <c r="LH56" s="0"/>
      <c r="LI56" s="0"/>
      <c r="LJ56" s="0"/>
      <c r="LK56" s="0"/>
      <c r="LL56" s="0"/>
      <c r="LM56" s="0"/>
      <c r="LN56" s="0"/>
      <c r="LO56" s="0"/>
      <c r="LP56" s="0"/>
      <c r="LQ56" s="0"/>
      <c r="LR56" s="0"/>
      <c r="LS56" s="0"/>
      <c r="LT56" s="0"/>
      <c r="LU56" s="0"/>
      <c r="LV56" s="0"/>
      <c r="LW56" s="0"/>
      <c r="LX56" s="0"/>
      <c r="LY56" s="0"/>
      <c r="LZ56" s="0"/>
      <c r="MA56" s="0"/>
      <c r="MB56" s="0"/>
      <c r="MC56" s="0"/>
      <c r="MD56" s="0"/>
      <c r="ME56" s="0"/>
      <c r="MF56" s="0"/>
      <c r="MG56" s="0"/>
      <c r="MH56" s="0"/>
      <c r="MI56" s="0"/>
      <c r="MJ56" s="0"/>
      <c r="MK56" s="0"/>
      <c r="ML56" s="0"/>
      <c r="MM56" s="0"/>
      <c r="MN56" s="0"/>
      <c r="MO56" s="0"/>
      <c r="MP56" s="0"/>
      <c r="MQ56" s="0"/>
      <c r="MR56" s="0"/>
      <c r="MS56" s="0"/>
      <c r="MT56" s="0"/>
      <c r="MU56" s="0"/>
      <c r="MV56" s="0"/>
      <c r="MW56" s="0"/>
      <c r="MX56" s="0"/>
      <c r="MY56" s="0"/>
      <c r="MZ56" s="0"/>
      <c r="NA56" s="0"/>
      <c r="NB56" s="0"/>
      <c r="NC56" s="0"/>
      <c r="ND56" s="0"/>
      <c r="NE56" s="0"/>
      <c r="NF56" s="0"/>
      <c r="NG56" s="0"/>
      <c r="NH56" s="0"/>
      <c r="NI56" s="0"/>
      <c r="NJ56" s="0"/>
      <c r="NK56" s="0"/>
      <c r="NL56" s="0"/>
      <c r="NM56" s="0"/>
      <c r="NN56" s="0"/>
      <c r="NO56" s="0"/>
      <c r="NP56" s="0"/>
      <c r="NQ56" s="0"/>
      <c r="NR56" s="0"/>
      <c r="NS56" s="0"/>
      <c r="NT56" s="0"/>
      <c r="NU56" s="0"/>
      <c r="NV56" s="0"/>
      <c r="NW56" s="0"/>
      <c r="NX56" s="0"/>
      <c r="NY56" s="0"/>
      <c r="NZ56" s="0"/>
      <c r="OA56" s="0"/>
      <c r="OB56" s="0"/>
      <c r="OC56" s="0"/>
      <c r="OD56" s="0"/>
      <c r="OE56" s="0"/>
      <c r="OF56" s="0"/>
      <c r="OG56" s="0"/>
      <c r="OH56" s="0"/>
      <c r="OI56" s="0"/>
      <c r="OJ56" s="0"/>
      <c r="OK56" s="0"/>
      <c r="OL56" s="0"/>
      <c r="OM56" s="0"/>
      <c r="ON56" s="0"/>
      <c r="OO56" s="0"/>
      <c r="OP56" s="0"/>
      <c r="OQ56" s="0"/>
      <c r="OR56" s="0"/>
      <c r="OS56" s="0"/>
      <c r="OT56" s="0"/>
      <c r="OU56" s="0"/>
      <c r="OV56" s="0"/>
      <c r="OW56" s="0"/>
      <c r="OX56" s="0"/>
      <c r="OY56" s="0"/>
      <c r="OZ56" s="0"/>
      <c r="PA56" s="0"/>
      <c r="PB56" s="0"/>
      <c r="PC56" s="0"/>
      <c r="PD56" s="0"/>
      <c r="PE56" s="0"/>
      <c r="PF56" s="0"/>
      <c r="PG56" s="0"/>
      <c r="PH56" s="0"/>
      <c r="PI56" s="0"/>
      <c r="PJ56" s="0"/>
      <c r="PK56" s="0"/>
      <c r="PL56" s="0"/>
      <c r="PM56" s="0"/>
      <c r="PN56" s="0"/>
      <c r="PO56" s="0"/>
      <c r="PP56" s="0"/>
      <c r="PQ56" s="0"/>
      <c r="PR56" s="0"/>
      <c r="PS56" s="0"/>
      <c r="PT56" s="0"/>
      <c r="PU56" s="0"/>
      <c r="PV56" s="0"/>
      <c r="PW56" s="0"/>
      <c r="PX56" s="0"/>
      <c r="PY56" s="0"/>
      <c r="PZ56" s="0"/>
      <c r="QA56" s="0"/>
      <c r="QB56" s="0"/>
      <c r="QC56" s="0"/>
      <c r="QD56" s="0"/>
      <c r="QE56" s="0"/>
      <c r="QF56" s="0"/>
      <c r="QG56" s="0"/>
      <c r="QH56" s="0"/>
      <c r="QI56" s="0"/>
      <c r="QJ56" s="0"/>
      <c r="QK56" s="0"/>
      <c r="QL56" s="0"/>
      <c r="QM56" s="0"/>
      <c r="QN56" s="0"/>
      <c r="QO56" s="0"/>
      <c r="QP56" s="0"/>
      <c r="QQ56" s="0"/>
      <c r="QR56" s="0"/>
      <c r="QS56" s="0"/>
      <c r="QT56" s="0"/>
      <c r="QU56" s="0"/>
      <c r="QV56" s="0"/>
      <c r="QW56" s="0"/>
      <c r="QX56" s="0"/>
      <c r="QY56" s="0"/>
      <c r="QZ56" s="0"/>
      <c r="RA56" s="0"/>
      <c r="RB56" s="0"/>
      <c r="RC56" s="0"/>
      <c r="RD56" s="0"/>
      <c r="RE56" s="0"/>
      <c r="RF56" s="0"/>
      <c r="RG56" s="0"/>
      <c r="RH56" s="0"/>
      <c r="RI56" s="0"/>
      <c r="RJ56" s="0"/>
      <c r="RK56" s="0"/>
      <c r="RL56" s="0"/>
      <c r="RM56" s="0"/>
      <c r="RN56" s="0"/>
      <c r="RO56" s="0"/>
      <c r="RP56" s="0"/>
      <c r="RQ56" s="0"/>
      <c r="RR56" s="0"/>
      <c r="RS56" s="0"/>
      <c r="RT56" s="0"/>
      <c r="RU56" s="0"/>
      <c r="RV56" s="0"/>
      <c r="RW56" s="0"/>
      <c r="RX56" s="0"/>
      <c r="RY56" s="0"/>
      <c r="RZ56" s="0"/>
      <c r="SA56" s="0"/>
      <c r="SB56" s="0"/>
      <c r="SC56" s="0"/>
      <c r="SD56" s="0"/>
      <c r="SE56" s="0"/>
      <c r="SF56" s="0"/>
      <c r="SG56" s="0"/>
      <c r="SH56" s="0"/>
      <c r="SI56" s="0"/>
      <c r="SJ56" s="0"/>
      <c r="SK56" s="0"/>
      <c r="SL56" s="0"/>
      <c r="SM56" s="0"/>
      <c r="SN56" s="0"/>
      <c r="SO56" s="0"/>
      <c r="SP56" s="0"/>
      <c r="SQ56" s="0"/>
      <c r="SR56" s="0"/>
      <c r="SS56" s="0"/>
      <c r="ST56" s="0"/>
      <c r="SU56" s="0"/>
      <c r="SV56" s="0"/>
      <c r="SW56" s="0"/>
      <c r="SX56" s="0"/>
      <c r="SY56" s="0"/>
      <c r="SZ56" s="0"/>
      <c r="TA56" s="0"/>
      <c r="TB56" s="0"/>
      <c r="TC56" s="0"/>
      <c r="TD56" s="0"/>
      <c r="TE56" s="0"/>
      <c r="TF56" s="0"/>
      <c r="TG56" s="0"/>
      <c r="TH56" s="0"/>
      <c r="TI56" s="0"/>
      <c r="TJ56" s="0"/>
      <c r="TK56" s="0"/>
      <c r="TL56" s="0"/>
      <c r="TM56" s="0"/>
      <c r="TN56" s="0"/>
      <c r="TO56" s="0"/>
      <c r="TP56" s="0"/>
      <c r="TQ56" s="0"/>
      <c r="TR56" s="0"/>
      <c r="TS56" s="0"/>
      <c r="TT56" s="0"/>
      <c r="TU56" s="0"/>
      <c r="TV56" s="0"/>
      <c r="TW56" s="0"/>
      <c r="TX56" s="0"/>
      <c r="TY56" s="0"/>
      <c r="TZ56" s="0"/>
      <c r="UA56" s="0"/>
      <c r="UB56" s="0"/>
      <c r="UC56" s="0"/>
      <c r="UD56" s="0"/>
      <c r="UE56" s="0"/>
      <c r="UF56" s="0"/>
      <c r="UG56" s="0"/>
      <c r="UH56" s="0"/>
      <c r="UI56" s="0"/>
      <c r="UJ56" s="0"/>
      <c r="UK56" s="0"/>
      <c r="UL56" s="0"/>
      <c r="UM56" s="0"/>
      <c r="UN56" s="0"/>
      <c r="UO56" s="0"/>
      <c r="UP56" s="0"/>
      <c r="UQ56" s="0"/>
      <c r="UR56" s="0"/>
      <c r="US56" s="0"/>
      <c r="UT56" s="0"/>
      <c r="UU56" s="0"/>
      <c r="UV56" s="0"/>
      <c r="UW56" s="0"/>
      <c r="UX56" s="0"/>
      <c r="UY56" s="0"/>
      <c r="UZ56" s="0"/>
      <c r="VA56" s="0"/>
      <c r="VB56" s="0"/>
      <c r="VC56" s="0"/>
      <c r="VD56" s="0"/>
      <c r="VE56" s="0"/>
      <c r="VF56" s="0"/>
      <c r="VG56" s="0"/>
      <c r="VH56" s="0"/>
      <c r="VI56" s="0"/>
      <c r="VJ56" s="0"/>
      <c r="VK56" s="0"/>
      <c r="VL56" s="0"/>
      <c r="VM56" s="0"/>
      <c r="VN56" s="0"/>
      <c r="VO56" s="0"/>
      <c r="VP56" s="0"/>
      <c r="VQ56" s="0"/>
      <c r="VR56" s="0"/>
      <c r="VS56" s="0"/>
      <c r="VT56" s="0"/>
      <c r="VU56" s="0"/>
      <c r="VV56" s="0"/>
      <c r="VW56" s="0"/>
      <c r="VX56" s="0"/>
      <c r="VY56" s="0"/>
      <c r="VZ56" s="0"/>
      <c r="WA56" s="0"/>
      <c r="WB56" s="0"/>
      <c r="WC56" s="0"/>
      <c r="WD56" s="0"/>
      <c r="WE56" s="0"/>
      <c r="WF56" s="0"/>
      <c r="WG56" s="0"/>
      <c r="WH56" s="0"/>
      <c r="WI56" s="0"/>
      <c r="WJ56" s="0"/>
      <c r="WK56" s="0"/>
      <c r="WL56" s="0"/>
      <c r="WM56" s="0"/>
      <c r="WN56" s="0"/>
      <c r="WO56" s="0"/>
      <c r="WP56" s="0"/>
      <c r="WQ56" s="0"/>
      <c r="WR56" s="0"/>
      <c r="WS56" s="0"/>
      <c r="WT56" s="0"/>
      <c r="WU56" s="0"/>
      <c r="WV56" s="0"/>
      <c r="WW56" s="0"/>
      <c r="WX56" s="0"/>
      <c r="WY56" s="0"/>
      <c r="WZ56" s="0"/>
      <c r="XA56" s="0"/>
      <c r="XB56" s="0"/>
      <c r="XC56" s="0"/>
      <c r="XD56" s="0"/>
      <c r="XE56" s="0"/>
      <c r="XF56" s="0"/>
      <c r="XG56" s="0"/>
      <c r="XH56" s="0"/>
      <c r="XI56" s="0"/>
      <c r="XJ56" s="0"/>
      <c r="XK56" s="0"/>
      <c r="XL56" s="0"/>
      <c r="XM56" s="0"/>
      <c r="XN56" s="0"/>
      <c r="XO56" s="0"/>
      <c r="XP56" s="0"/>
      <c r="XQ56" s="0"/>
      <c r="XR56" s="0"/>
      <c r="XS56" s="0"/>
      <c r="XT56" s="0"/>
      <c r="XU56" s="0"/>
      <c r="XV56" s="0"/>
      <c r="XW56" s="0"/>
      <c r="XX56" s="0"/>
      <c r="XY56" s="0"/>
      <c r="XZ56" s="0"/>
      <c r="YA56" s="0"/>
      <c r="YB56" s="0"/>
      <c r="YC56" s="0"/>
      <c r="YD56" s="0"/>
      <c r="YE56" s="0"/>
      <c r="YF56" s="0"/>
      <c r="YG56" s="0"/>
      <c r="YH56" s="0"/>
      <c r="YI56" s="0"/>
      <c r="YJ56" s="0"/>
      <c r="YK56" s="0"/>
      <c r="YL56" s="0"/>
      <c r="YM56" s="0"/>
      <c r="YN56" s="0"/>
      <c r="YO56" s="0"/>
      <c r="YP56" s="0"/>
      <c r="YQ56" s="0"/>
      <c r="YR56" s="0"/>
      <c r="YS56" s="0"/>
      <c r="YT56" s="0"/>
      <c r="YU56" s="0"/>
      <c r="YV56" s="0"/>
      <c r="YW56" s="0"/>
      <c r="YX56" s="0"/>
      <c r="YY56" s="0"/>
      <c r="YZ56" s="0"/>
      <c r="ZA56" s="0"/>
      <c r="ZB56" s="0"/>
      <c r="ZC56" s="0"/>
      <c r="ZD56" s="0"/>
      <c r="ZE56" s="0"/>
      <c r="ZF56" s="0"/>
      <c r="ZG56" s="0"/>
      <c r="ZH56" s="0"/>
      <c r="ZI56" s="0"/>
      <c r="ZJ56" s="0"/>
      <c r="ZK56" s="0"/>
      <c r="ZL56" s="0"/>
      <c r="ZM56" s="0"/>
      <c r="ZN56" s="0"/>
      <c r="ZO56" s="0"/>
      <c r="ZP56" s="0"/>
      <c r="ZQ56" s="0"/>
      <c r="ZR56" s="0"/>
      <c r="ZS56" s="0"/>
      <c r="ZT56" s="0"/>
      <c r="ZU56" s="0"/>
      <c r="ZV56" s="0"/>
      <c r="ZW56" s="0"/>
      <c r="ZX56" s="0"/>
      <c r="ZY56" s="0"/>
      <c r="ZZ56" s="0"/>
      <c r="AAA56" s="0"/>
      <c r="AAB56" s="0"/>
      <c r="AAC56" s="0"/>
      <c r="AAD56" s="0"/>
      <c r="AAE56" s="0"/>
      <c r="AAF56" s="0"/>
      <c r="AAG56" s="0"/>
      <c r="AAH56" s="0"/>
      <c r="AAI56" s="0"/>
      <c r="AAJ56" s="0"/>
      <c r="AAK56" s="0"/>
      <c r="AAL56" s="0"/>
      <c r="AAM56" s="0"/>
      <c r="AAN56" s="0"/>
      <c r="AAO56" s="0"/>
      <c r="AAP56" s="0"/>
      <c r="AAQ56" s="0"/>
      <c r="AAR56" s="0"/>
      <c r="AAS56" s="0"/>
      <c r="AAT56" s="0"/>
      <c r="AAU56" s="0"/>
      <c r="AAV56" s="0"/>
      <c r="AAW56" s="0"/>
      <c r="AAX56" s="0"/>
      <c r="AAY56" s="0"/>
      <c r="AAZ56" s="0"/>
      <c r="ABA56" s="0"/>
      <c r="ABB56" s="0"/>
      <c r="ABC56" s="0"/>
      <c r="ABD56" s="0"/>
      <c r="ABE56" s="0"/>
      <c r="ABF56" s="0"/>
      <c r="ABG56" s="0"/>
      <c r="ABH56" s="0"/>
      <c r="ABI56" s="0"/>
      <c r="ABJ56" s="0"/>
      <c r="ABK56" s="0"/>
      <c r="ABL56" s="0"/>
      <c r="ABM56" s="0"/>
      <c r="ABN56" s="0"/>
      <c r="ABO56" s="0"/>
      <c r="ABP56" s="0"/>
      <c r="ABQ56" s="0"/>
      <c r="ABR56" s="0"/>
      <c r="ABS56" s="0"/>
      <c r="ABT56" s="0"/>
      <c r="ABU56" s="0"/>
      <c r="ABV56" s="0"/>
      <c r="ABW56" s="0"/>
      <c r="ABX56" s="0"/>
      <c r="ABY56" s="0"/>
      <c r="ABZ56" s="0"/>
      <c r="ACA56" s="0"/>
      <c r="ACB56" s="0"/>
      <c r="ACC56" s="0"/>
      <c r="ACD56" s="0"/>
      <c r="ACE56" s="0"/>
      <c r="ACF56" s="0"/>
      <c r="ACG56" s="0"/>
      <c r="ACH56" s="0"/>
      <c r="ACI56" s="0"/>
      <c r="ACJ56" s="0"/>
      <c r="ACK56" s="0"/>
      <c r="ACL56" s="0"/>
      <c r="ACM56" s="0"/>
      <c r="ACN56" s="0"/>
      <c r="ACO56" s="0"/>
      <c r="ACP56" s="0"/>
      <c r="ACQ56" s="0"/>
      <c r="ACR56" s="0"/>
      <c r="ACS56" s="0"/>
      <c r="ACT56" s="0"/>
      <c r="ACU56" s="0"/>
      <c r="ACV56" s="0"/>
      <c r="ACW56" s="0"/>
      <c r="ACX56" s="0"/>
      <c r="ACY56" s="0"/>
      <c r="ACZ56" s="0"/>
      <c r="ADA56" s="0"/>
      <c r="ADB56" s="0"/>
      <c r="ADC56" s="0"/>
      <c r="ADD56" s="0"/>
      <c r="ADE56" s="0"/>
      <c r="ADF56" s="0"/>
      <c r="ADG56" s="0"/>
      <c r="ADH56" s="0"/>
      <c r="ADI56" s="0"/>
      <c r="ADJ56" s="0"/>
      <c r="ADK56" s="0"/>
      <c r="ADL56" s="0"/>
      <c r="ADM56" s="0"/>
      <c r="ADN56" s="0"/>
      <c r="ADO56" s="0"/>
      <c r="ADP56" s="0"/>
      <c r="ADQ56" s="0"/>
      <c r="ADR56" s="0"/>
      <c r="ADS56" s="0"/>
      <c r="ADT56" s="0"/>
      <c r="ADU56" s="0"/>
      <c r="ADV56" s="0"/>
      <c r="ADW56" s="0"/>
      <c r="ADX56" s="0"/>
      <c r="ADY56" s="0"/>
      <c r="ADZ56" s="0"/>
      <c r="AEA56" s="0"/>
      <c r="AEB56" s="0"/>
      <c r="AEC56" s="0"/>
      <c r="AED56" s="0"/>
      <c r="AEE56" s="0"/>
      <c r="AEF56" s="0"/>
      <c r="AEG56" s="0"/>
      <c r="AEH56" s="0"/>
      <c r="AEI56" s="0"/>
      <c r="AEJ56" s="0"/>
      <c r="AEK56" s="0"/>
      <c r="AEL56" s="0"/>
      <c r="AEM56" s="0"/>
      <c r="AEN56" s="0"/>
      <c r="AEO56" s="0"/>
      <c r="AEP56" s="0"/>
      <c r="AEQ56" s="0"/>
      <c r="AER56" s="0"/>
      <c r="AES56" s="0"/>
      <c r="AET56" s="0"/>
      <c r="AEU56" s="0"/>
      <c r="AEV56" s="0"/>
      <c r="AEW56" s="0"/>
      <c r="AEX56" s="0"/>
      <c r="AEY56" s="0"/>
      <c r="AEZ56" s="0"/>
      <c r="AFA56" s="0"/>
      <c r="AFB56" s="0"/>
      <c r="AFC56" s="0"/>
      <c r="AFD56" s="0"/>
      <c r="AFE56" s="0"/>
      <c r="AFF56" s="0"/>
      <c r="AFG56" s="0"/>
      <c r="AFH56" s="0"/>
      <c r="AFI56" s="0"/>
      <c r="AFJ56" s="0"/>
      <c r="AFK56" s="0"/>
      <c r="AFL56" s="0"/>
      <c r="AFM56" s="0"/>
      <c r="AFN56" s="0"/>
      <c r="AFO56" s="0"/>
      <c r="AFP56" s="0"/>
      <c r="AFQ56" s="0"/>
      <c r="AFR56" s="0"/>
      <c r="AFS56" s="0"/>
      <c r="AFT56" s="0"/>
      <c r="AFU56" s="0"/>
      <c r="AFV56" s="0"/>
      <c r="AFW56" s="0"/>
      <c r="AFX56" s="0"/>
      <c r="AFY56" s="0"/>
      <c r="AFZ56" s="0"/>
      <c r="AGA56" s="0"/>
      <c r="AGB56" s="0"/>
      <c r="AGC56" s="0"/>
      <c r="AGD56" s="0"/>
      <c r="AGE56" s="0"/>
      <c r="AGF56" s="0"/>
      <c r="AGG56" s="0"/>
      <c r="AGH56" s="0"/>
      <c r="AGI56" s="0"/>
      <c r="AGJ56" s="0"/>
      <c r="AGK56" s="0"/>
      <c r="AGL56" s="0"/>
      <c r="AGM56" s="0"/>
      <c r="AGN56" s="0"/>
      <c r="AGO56" s="0"/>
      <c r="AGP56" s="0"/>
      <c r="AGQ56" s="0"/>
      <c r="AGR56" s="0"/>
      <c r="AGS56" s="0"/>
      <c r="AGT56" s="0"/>
      <c r="AGU56" s="0"/>
      <c r="AGV56" s="0"/>
      <c r="AGW56" s="0"/>
      <c r="AGX56" s="0"/>
      <c r="AGY56" s="0"/>
      <c r="AGZ56" s="0"/>
      <c r="AHA56" s="0"/>
      <c r="AHB56" s="0"/>
      <c r="AHC56" s="0"/>
      <c r="AHD56" s="0"/>
      <c r="AHE56" s="0"/>
      <c r="AHF56" s="0"/>
      <c r="AHG56" s="0"/>
      <c r="AHH56" s="0"/>
      <c r="AHI56" s="0"/>
      <c r="AHJ56" s="0"/>
      <c r="AHK56" s="0"/>
      <c r="AHL56" s="0"/>
      <c r="AHM56" s="0"/>
      <c r="AHN56" s="0"/>
      <c r="AHO56" s="0"/>
      <c r="AHP56" s="0"/>
      <c r="AHQ56" s="0"/>
      <c r="AHR56" s="0"/>
      <c r="AHS56" s="0"/>
      <c r="AHT56" s="0"/>
      <c r="AHU56" s="0"/>
      <c r="AHV56" s="0"/>
      <c r="AHW56" s="0"/>
      <c r="AHX56" s="0"/>
      <c r="AHY56" s="0"/>
      <c r="AHZ56" s="0"/>
      <c r="AIA56" s="0"/>
      <c r="AIB56" s="0"/>
      <c r="AIC56" s="0"/>
      <c r="AID56" s="0"/>
      <c r="AIE56" s="0"/>
      <c r="AIF56" s="0"/>
      <c r="AIG56" s="0"/>
      <c r="AIH56" s="0"/>
      <c r="AII56" s="0"/>
      <c r="AIJ56" s="0"/>
      <c r="AIK56" s="0"/>
      <c r="AIL56" s="0"/>
      <c r="AIM56" s="0"/>
      <c r="AIN56" s="0"/>
      <c r="AIO56" s="0"/>
      <c r="AIP56" s="0"/>
      <c r="AIQ56" s="0"/>
      <c r="AIR56" s="0"/>
      <c r="AIS56" s="0"/>
      <c r="AIT56" s="0"/>
      <c r="AIU56" s="0"/>
      <c r="AIV56" s="0"/>
      <c r="AIW56" s="0"/>
      <c r="AIX56" s="0"/>
      <c r="AIY56" s="0"/>
      <c r="AIZ56" s="0"/>
      <c r="AJA56" s="0"/>
      <c r="AJB56" s="0"/>
      <c r="AJC56" s="0"/>
      <c r="AJD56" s="0"/>
      <c r="AJE56" s="0"/>
      <c r="AJF56" s="0"/>
      <c r="AJG56" s="0"/>
      <c r="AJH56" s="0"/>
      <c r="AJI56" s="0"/>
      <c r="AJJ56" s="0"/>
      <c r="AJK56" s="0"/>
      <c r="AJL56" s="0"/>
      <c r="AJM56" s="0"/>
      <c r="AJN56" s="0"/>
      <c r="AJO56" s="0"/>
      <c r="AJP56" s="0"/>
      <c r="AJQ56" s="0"/>
      <c r="AJR56" s="0"/>
      <c r="AJS56" s="0"/>
      <c r="AJT56" s="0"/>
      <c r="AJU56" s="0"/>
      <c r="AJV56" s="0"/>
      <c r="AJW56" s="0"/>
      <c r="AJX56" s="0"/>
      <c r="AJY56" s="0"/>
      <c r="AJZ56" s="0"/>
      <c r="AKA56" s="0"/>
      <c r="AKB56" s="0"/>
      <c r="AKC56" s="0"/>
      <c r="AKD56" s="0"/>
      <c r="AKE56" s="0"/>
      <c r="AKF56" s="0"/>
      <c r="AKG56" s="0"/>
      <c r="AKH56" s="0"/>
      <c r="AKI56" s="0"/>
      <c r="AKJ56" s="0"/>
      <c r="AKK56" s="0"/>
      <c r="AKL56" s="0"/>
      <c r="AKM56" s="0"/>
      <c r="AKN56" s="0"/>
      <c r="AKO56" s="0"/>
      <c r="AKP56" s="0"/>
      <c r="AKQ56" s="0"/>
      <c r="AKR56" s="0"/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</row>
    <row r="57" customFormat="false" ht="27" hidden="false" customHeight="true" outlineLevel="0" collapsed="false">
      <c r="A57" s="11"/>
      <c r="B57" s="0"/>
      <c r="C57" s="0"/>
      <c r="D57" s="0"/>
      <c r="E57" s="0"/>
      <c r="F57" s="0"/>
      <c r="G57" s="0"/>
      <c r="H57" s="12" t="s">
        <v>171</v>
      </c>
      <c r="I57" s="13" t="n">
        <v>13800</v>
      </c>
      <c r="J57" s="0"/>
      <c r="K57" s="14"/>
      <c r="L57" s="15" t="s">
        <v>172</v>
      </c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  <c r="IX57" s="0"/>
      <c r="IY57" s="0"/>
      <c r="IZ57" s="0"/>
      <c r="JA57" s="0"/>
      <c r="JB57" s="0"/>
      <c r="JC57" s="0"/>
      <c r="JD57" s="0"/>
      <c r="JE57" s="0"/>
      <c r="JF57" s="0"/>
      <c r="JG57" s="0"/>
      <c r="JH57" s="0"/>
      <c r="JI57" s="0"/>
      <c r="JJ57" s="0"/>
      <c r="JK57" s="0"/>
      <c r="JL57" s="0"/>
      <c r="JM57" s="0"/>
      <c r="JN57" s="0"/>
      <c r="JO57" s="0"/>
      <c r="JP57" s="0"/>
      <c r="JQ57" s="0"/>
      <c r="JR57" s="0"/>
      <c r="JS57" s="0"/>
      <c r="JT57" s="0"/>
      <c r="JU57" s="0"/>
      <c r="JV57" s="0"/>
      <c r="JW57" s="0"/>
      <c r="JX57" s="0"/>
      <c r="JY57" s="0"/>
      <c r="JZ57" s="0"/>
      <c r="KA57" s="0"/>
      <c r="KB57" s="0"/>
      <c r="KC57" s="0"/>
      <c r="KD57" s="0"/>
      <c r="KE57" s="0"/>
      <c r="KF57" s="0"/>
      <c r="KG57" s="0"/>
      <c r="KH57" s="0"/>
      <c r="KI57" s="0"/>
      <c r="KJ57" s="0"/>
      <c r="KK57" s="0"/>
      <c r="KL57" s="0"/>
      <c r="KM57" s="0"/>
      <c r="KN57" s="0"/>
      <c r="KO57" s="0"/>
      <c r="KP57" s="0"/>
      <c r="KQ57" s="0"/>
      <c r="KR57" s="0"/>
      <c r="KS57" s="0"/>
      <c r="KT57" s="0"/>
      <c r="KU57" s="0"/>
      <c r="KV57" s="0"/>
      <c r="KW57" s="0"/>
      <c r="KX57" s="0"/>
      <c r="KY57" s="0"/>
      <c r="KZ57" s="0"/>
      <c r="LA57" s="0"/>
      <c r="LB57" s="0"/>
      <c r="LC57" s="0"/>
      <c r="LD57" s="0"/>
      <c r="LE57" s="0"/>
      <c r="LF57" s="0"/>
      <c r="LG57" s="0"/>
      <c r="LH57" s="0"/>
      <c r="LI57" s="0"/>
      <c r="LJ57" s="0"/>
      <c r="LK57" s="0"/>
      <c r="LL57" s="0"/>
      <c r="LM57" s="0"/>
      <c r="LN57" s="0"/>
      <c r="LO57" s="0"/>
      <c r="LP57" s="0"/>
      <c r="LQ57" s="0"/>
      <c r="LR57" s="0"/>
      <c r="LS57" s="0"/>
      <c r="LT57" s="0"/>
      <c r="LU57" s="0"/>
      <c r="LV57" s="0"/>
      <c r="LW57" s="0"/>
      <c r="LX57" s="0"/>
      <c r="LY57" s="0"/>
      <c r="LZ57" s="0"/>
      <c r="MA57" s="0"/>
      <c r="MB57" s="0"/>
      <c r="MC57" s="0"/>
      <c r="MD57" s="0"/>
      <c r="ME57" s="0"/>
      <c r="MF57" s="0"/>
      <c r="MG57" s="0"/>
      <c r="MH57" s="0"/>
      <c r="MI57" s="0"/>
      <c r="MJ57" s="0"/>
      <c r="MK57" s="0"/>
      <c r="ML57" s="0"/>
      <c r="MM57" s="0"/>
      <c r="MN57" s="0"/>
      <c r="MO57" s="0"/>
      <c r="MP57" s="0"/>
      <c r="MQ57" s="0"/>
      <c r="MR57" s="0"/>
      <c r="MS57" s="0"/>
      <c r="MT57" s="0"/>
      <c r="MU57" s="0"/>
      <c r="MV57" s="0"/>
      <c r="MW57" s="0"/>
      <c r="MX57" s="0"/>
      <c r="MY57" s="0"/>
      <c r="MZ57" s="0"/>
      <c r="NA57" s="0"/>
      <c r="NB57" s="0"/>
      <c r="NC57" s="0"/>
      <c r="ND57" s="0"/>
      <c r="NE57" s="0"/>
      <c r="NF57" s="0"/>
      <c r="NG57" s="0"/>
      <c r="NH57" s="0"/>
      <c r="NI57" s="0"/>
      <c r="NJ57" s="0"/>
      <c r="NK57" s="0"/>
      <c r="NL57" s="0"/>
      <c r="NM57" s="0"/>
      <c r="NN57" s="0"/>
      <c r="NO57" s="0"/>
      <c r="NP57" s="0"/>
      <c r="NQ57" s="0"/>
      <c r="NR57" s="0"/>
      <c r="NS57" s="0"/>
      <c r="NT57" s="0"/>
      <c r="NU57" s="0"/>
      <c r="NV57" s="0"/>
      <c r="NW57" s="0"/>
      <c r="NX57" s="0"/>
      <c r="NY57" s="0"/>
      <c r="NZ57" s="0"/>
      <c r="OA57" s="0"/>
      <c r="OB57" s="0"/>
      <c r="OC57" s="0"/>
      <c r="OD57" s="0"/>
      <c r="OE57" s="0"/>
      <c r="OF57" s="0"/>
      <c r="OG57" s="0"/>
      <c r="OH57" s="0"/>
      <c r="OI57" s="0"/>
      <c r="OJ57" s="0"/>
      <c r="OK57" s="0"/>
      <c r="OL57" s="0"/>
      <c r="OM57" s="0"/>
      <c r="ON57" s="0"/>
      <c r="OO57" s="0"/>
      <c r="OP57" s="0"/>
      <c r="OQ57" s="0"/>
      <c r="OR57" s="0"/>
      <c r="OS57" s="0"/>
      <c r="OT57" s="0"/>
      <c r="OU57" s="0"/>
      <c r="OV57" s="0"/>
      <c r="OW57" s="0"/>
      <c r="OX57" s="0"/>
      <c r="OY57" s="0"/>
      <c r="OZ57" s="0"/>
      <c r="PA57" s="0"/>
      <c r="PB57" s="0"/>
      <c r="PC57" s="0"/>
      <c r="PD57" s="0"/>
      <c r="PE57" s="0"/>
      <c r="PF57" s="0"/>
      <c r="PG57" s="0"/>
      <c r="PH57" s="0"/>
      <c r="PI57" s="0"/>
      <c r="PJ57" s="0"/>
      <c r="PK57" s="0"/>
      <c r="PL57" s="0"/>
      <c r="PM57" s="0"/>
      <c r="PN57" s="0"/>
      <c r="PO57" s="0"/>
      <c r="PP57" s="0"/>
      <c r="PQ57" s="0"/>
      <c r="PR57" s="0"/>
      <c r="PS57" s="0"/>
      <c r="PT57" s="0"/>
      <c r="PU57" s="0"/>
      <c r="PV57" s="0"/>
      <c r="PW57" s="0"/>
      <c r="PX57" s="0"/>
      <c r="PY57" s="0"/>
      <c r="PZ57" s="0"/>
      <c r="QA57" s="0"/>
      <c r="QB57" s="0"/>
      <c r="QC57" s="0"/>
      <c r="QD57" s="0"/>
      <c r="QE57" s="0"/>
      <c r="QF57" s="0"/>
      <c r="QG57" s="0"/>
      <c r="QH57" s="0"/>
      <c r="QI57" s="0"/>
      <c r="QJ57" s="0"/>
      <c r="QK57" s="0"/>
      <c r="QL57" s="0"/>
      <c r="QM57" s="0"/>
      <c r="QN57" s="0"/>
      <c r="QO57" s="0"/>
      <c r="QP57" s="0"/>
      <c r="QQ57" s="0"/>
      <c r="QR57" s="0"/>
      <c r="QS57" s="0"/>
      <c r="QT57" s="0"/>
      <c r="QU57" s="0"/>
      <c r="QV57" s="0"/>
      <c r="QW57" s="0"/>
      <c r="QX57" s="0"/>
      <c r="QY57" s="0"/>
      <c r="QZ57" s="0"/>
      <c r="RA57" s="0"/>
      <c r="RB57" s="0"/>
      <c r="RC57" s="0"/>
      <c r="RD57" s="0"/>
      <c r="RE57" s="0"/>
      <c r="RF57" s="0"/>
      <c r="RG57" s="0"/>
      <c r="RH57" s="0"/>
      <c r="RI57" s="0"/>
      <c r="RJ57" s="0"/>
      <c r="RK57" s="0"/>
      <c r="RL57" s="0"/>
      <c r="RM57" s="0"/>
      <c r="RN57" s="0"/>
      <c r="RO57" s="0"/>
      <c r="RP57" s="0"/>
      <c r="RQ57" s="0"/>
      <c r="RR57" s="0"/>
      <c r="RS57" s="0"/>
      <c r="RT57" s="0"/>
      <c r="RU57" s="0"/>
      <c r="RV57" s="0"/>
      <c r="RW57" s="0"/>
      <c r="RX57" s="0"/>
      <c r="RY57" s="0"/>
      <c r="RZ57" s="0"/>
      <c r="SA57" s="0"/>
      <c r="SB57" s="0"/>
      <c r="SC57" s="0"/>
      <c r="SD57" s="0"/>
      <c r="SE57" s="0"/>
      <c r="SF57" s="0"/>
      <c r="SG57" s="0"/>
      <c r="SH57" s="0"/>
      <c r="SI57" s="0"/>
      <c r="SJ57" s="0"/>
      <c r="SK57" s="0"/>
      <c r="SL57" s="0"/>
      <c r="SM57" s="0"/>
      <c r="SN57" s="0"/>
      <c r="SO57" s="0"/>
      <c r="SP57" s="0"/>
      <c r="SQ57" s="0"/>
      <c r="SR57" s="0"/>
      <c r="SS57" s="0"/>
      <c r="ST57" s="0"/>
      <c r="SU57" s="0"/>
      <c r="SV57" s="0"/>
      <c r="SW57" s="0"/>
      <c r="SX57" s="0"/>
      <c r="SY57" s="0"/>
      <c r="SZ57" s="0"/>
      <c r="TA57" s="0"/>
      <c r="TB57" s="0"/>
      <c r="TC57" s="0"/>
      <c r="TD57" s="0"/>
      <c r="TE57" s="0"/>
      <c r="TF57" s="0"/>
      <c r="TG57" s="0"/>
      <c r="TH57" s="0"/>
      <c r="TI57" s="0"/>
      <c r="TJ57" s="0"/>
      <c r="TK57" s="0"/>
      <c r="TL57" s="0"/>
      <c r="TM57" s="0"/>
      <c r="TN57" s="0"/>
      <c r="TO57" s="0"/>
      <c r="TP57" s="0"/>
      <c r="TQ57" s="0"/>
      <c r="TR57" s="0"/>
      <c r="TS57" s="0"/>
      <c r="TT57" s="0"/>
      <c r="TU57" s="0"/>
      <c r="TV57" s="0"/>
      <c r="TW57" s="0"/>
      <c r="TX57" s="0"/>
      <c r="TY57" s="0"/>
      <c r="TZ57" s="0"/>
      <c r="UA57" s="0"/>
      <c r="UB57" s="0"/>
      <c r="UC57" s="0"/>
      <c r="UD57" s="0"/>
      <c r="UE57" s="0"/>
      <c r="UF57" s="0"/>
      <c r="UG57" s="0"/>
      <c r="UH57" s="0"/>
      <c r="UI57" s="0"/>
      <c r="UJ57" s="0"/>
      <c r="UK57" s="0"/>
      <c r="UL57" s="0"/>
      <c r="UM57" s="0"/>
      <c r="UN57" s="0"/>
      <c r="UO57" s="0"/>
      <c r="UP57" s="0"/>
      <c r="UQ57" s="0"/>
      <c r="UR57" s="0"/>
      <c r="US57" s="0"/>
      <c r="UT57" s="0"/>
      <c r="UU57" s="0"/>
      <c r="UV57" s="0"/>
      <c r="UW57" s="0"/>
      <c r="UX57" s="0"/>
      <c r="UY57" s="0"/>
      <c r="UZ57" s="0"/>
      <c r="VA57" s="0"/>
      <c r="VB57" s="0"/>
      <c r="VC57" s="0"/>
      <c r="VD57" s="0"/>
      <c r="VE57" s="0"/>
      <c r="VF57" s="0"/>
      <c r="VG57" s="0"/>
      <c r="VH57" s="0"/>
      <c r="VI57" s="0"/>
      <c r="VJ57" s="0"/>
      <c r="VK57" s="0"/>
      <c r="VL57" s="0"/>
      <c r="VM57" s="0"/>
      <c r="VN57" s="0"/>
      <c r="VO57" s="0"/>
      <c r="VP57" s="0"/>
      <c r="VQ57" s="0"/>
      <c r="VR57" s="0"/>
      <c r="VS57" s="0"/>
      <c r="VT57" s="0"/>
      <c r="VU57" s="0"/>
      <c r="VV57" s="0"/>
      <c r="VW57" s="0"/>
      <c r="VX57" s="0"/>
      <c r="VY57" s="0"/>
      <c r="VZ57" s="0"/>
      <c r="WA57" s="0"/>
      <c r="WB57" s="0"/>
      <c r="WC57" s="0"/>
      <c r="WD57" s="0"/>
      <c r="WE57" s="0"/>
      <c r="WF57" s="0"/>
      <c r="WG57" s="0"/>
      <c r="WH57" s="0"/>
      <c r="WI57" s="0"/>
      <c r="WJ57" s="0"/>
      <c r="WK57" s="0"/>
      <c r="WL57" s="0"/>
      <c r="WM57" s="0"/>
      <c r="WN57" s="0"/>
      <c r="WO57" s="0"/>
      <c r="WP57" s="0"/>
      <c r="WQ57" s="0"/>
      <c r="WR57" s="0"/>
      <c r="WS57" s="0"/>
      <c r="WT57" s="0"/>
      <c r="WU57" s="0"/>
      <c r="WV57" s="0"/>
      <c r="WW57" s="0"/>
      <c r="WX57" s="0"/>
      <c r="WY57" s="0"/>
      <c r="WZ57" s="0"/>
      <c r="XA57" s="0"/>
      <c r="XB57" s="0"/>
      <c r="XC57" s="0"/>
      <c r="XD57" s="0"/>
      <c r="XE57" s="0"/>
      <c r="XF57" s="0"/>
      <c r="XG57" s="0"/>
      <c r="XH57" s="0"/>
      <c r="XI57" s="0"/>
      <c r="XJ57" s="0"/>
      <c r="XK57" s="0"/>
      <c r="XL57" s="0"/>
      <c r="XM57" s="0"/>
      <c r="XN57" s="0"/>
      <c r="XO57" s="0"/>
      <c r="XP57" s="0"/>
      <c r="XQ57" s="0"/>
      <c r="XR57" s="0"/>
      <c r="XS57" s="0"/>
      <c r="XT57" s="0"/>
      <c r="XU57" s="0"/>
      <c r="XV57" s="0"/>
      <c r="XW57" s="0"/>
      <c r="XX57" s="0"/>
      <c r="XY57" s="0"/>
      <c r="XZ57" s="0"/>
      <c r="YA57" s="0"/>
      <c r="YB57" s="0"/>
      <c r="YC57" s="0"/>
      <c r="YD57" s="0"/>
      <c r="YE57" s="0"/>
      <c r="YF57" s="0"/>
      <c r="YG57" s="0"/>
      <c r="YH57" s="0"/>
      <c r="YI57" s="0"/>
      <c r="YJ57" s="0"/>
      <c r="YK57" s="0"/>
      <c r="YL57" s="0"/>
      <c r="YM57" s="0"/>
      <c r="YN57" s="0"/>
      <c r="YO57" s="0"/>
      <c r="YP57" s="0"/>
      <c r="YQ57" s="0"/>
      <c r="YR57" s="0"/>
      <c r="YS57" s="0"/>
      <c r="YT57" s="0"/>
      <c r="YU57" s="0"/>
      <c r="YV57" s="0"/>
      <c r="YW57" s="0"/>
      <c r="YX57" s="0"/>
      <c r="YY57" s="0"/>
      <c r="YZ57" s="0"/>
      <c r="ZA57" s="0"/>
      <c r="ZB57" s="0"/>
      <c r="ZC57" s="0"/>
      <c r="ZD57" s="0"/>
      <c r="ZE57" s="0"/>
      <c r="ZF57" s="0"/>
      <c r="ZG57" s="0"/>
      <c r="ZH57" s="0"/>
      <c r="ZI57" s="0"/>
      <c r="ZJ57" s="0"/>
      <c r="ZK57" s="0"/>
      <c r="ZL57" s="0"/>
      <c r="ZM57" s="0"/>
      <c r="ZN57" s="0"/>
      <c r="ZO57" s="0"/>
      <c r="ZP57" s="0"/>
      <c r="ZQ57" s="0"/>
      <c r="ZR57" s="0"/>
      <c r="ZS57" s="0"/>
      <c r="ZT57" s="0"/>
      <c r="ZU57" s="0"/>
      <c r="ZV57" s="0"/>
      <c r="ZW57" s="0"/>
      <c r="ZX57" s="0"/>
      <c r="ZY57" s="0"/>
      <c r="ZZ57" s="0"/>
      <c r="AAA57" s="0"/>
      <c r="AAB57" s="0"/>
      <c r="AAC57" s="0"/>
      <c r="AAD57" s="0"/>
      <c r="AAE57" s="0"/>
      <c r="AAF57" s="0"/>
      <c r="AAG57" s="0"/>
      <c r="AAH57" s="0"/>
      <c r="AAI57" s="0"/>
      <c r="AAJ57" s="0"/>
      <c r="AAK57" s="0"/>
      <c r="AAL57" s="0"/>
      <c r="AAM57" s="0"/>
      <c r="AAN57" s="0"/>
      <c r="AAO57" s="0"/>
      <c r="AAP57" s="0"/>
      <c r="AAQ57" s="0"/>
      <c r="AAR57" s="0"/>
      <c r="AAS57" s="0"/>
      <c r="AAT57" s="0"/>
      <c r="AAU57" s="0"/>
      <c r="AAV57" s="0"/>
      <c r="AAW57" s="0"/>
      <c r="AAX57" s="0"/>
      <c r="AAY57" s="0"/>
      <c r="AAZ57" s="0"/>
      <c r="ABA57" s="0"/>
      <c r="ABB57" s="0"/>
      <c r="ABC57" s="0"/>
      <c r="ABD57" s="0"/>
      <c r="ABE57" s="0"/>
      <c r="ABF57" s="0"/>
      <c r="ABG57" s="0"/>
      <c r="ABH57" s="0"/>
      <c r="ABI57" s="0"/>
      <c r="ABJ57" s="0"/>
      <c r="ABK57" s="0"/>
      <c r="ABL57" s="0"/>
      <c r="ABM57" s="0"/>
      <c r="ABN57" s="0"/>
      <c r="ABO57" s="0"/>
      <c r="ABP57" s="0"/>
      <c r="ABQ57" s="0"/>
      <c r="ABR57" s="0"/>
      <c r="ABS57" s="0"/>
      <c r="ABT57" s="0"/>
      <c r="ABU57" s="0"/>
      <c r="ABV57" s="0"/>
      <c r="ABW57" s="0"/>
      <c r="ABX57" s="0"/>
      <c r="ABY57" s="0"/>
      <c r="ABZ57" s="0"/>
      <c r="ACA57" s="0"/>
      <c r="ACB57" s="0"/>
      <c r="ACC57" s="0"/>
      <c r="ACD57" s="0"/>
      <c r="ACE57" s="0"/>
      <c r="ACF57" s="0"/>
      <c r="ACG57" s="0"/>
      <c r="ACH57" s="0"/>
      <c r="ACI57" s="0"/>
      <c r="ACJ57" s="0"/>
      <c r="ACK57" s="0"/>
      <c r="ACL57" s="0"/>
      <c r="ACM57" s="0"/>
      <c r="ACN57" s="0"/>
      <c r="ACO57" s="0"/>
      <c r="ACP57" s="0"/>
      <c r="ACQ57" s="0"/>
      <c r="ACR57" s="0"/>
      <c r="ACS57" s="0"/>
      <c r="ACT57" s="0"/>
      <c r="ACU57" s="0"/>
      <c r="ACV57" s="0"/>
      <c r="ACW57" s="0"/>
      <c r="ACX57" s="0"/>
      <c r="ACY57" s="0"/>
      <c r="ACZ57" s="0"/>
      <c r="ADA57" s="0"/>
      <c r="ADB57" s="0"/>
      <c r="ADC57" s="0"/>
      <c r="ADD57" s="0"/>
      <c r="ADE57" s="0"/>
      <c r="ADF57" s="0"/>
      <c r="ADG57" s="0"/>
      <c r="ADH57" s="0"/>
      <c r="ADI57" s="0"/>
      <c r="ADJ57" s="0"/>
      <c r="ADK57" s="0"/>
      <c r="ADL57" s="0"/>
      <c r="ADM57" s="0"/>
      <c r="ADN57" s="0"/>
      <c r="ADO57" s="0"/>
      <c r="ADP57" s="0"/>
      <c r="ADQ57" s="0"/>
      <c r="ADR57" s="0"/>
      <c r="ADS57" s="0"/>
      <c r="ADT57" s="0"/>
      <c r="ADU57" s="0"/>
      <c r="ADV57" s="0"/>
      <c r="ADW57" s="0"/>
      <c r="ADX57" s="0"/>
      <c r="ADY57" s="0"/>
      <c r="ADZ57" s="0"/>
      <c r="AEA57" s="0"/>
      <c r="AEB57" s="0"/>
      <c r="AEC57" s="0"/>
      <c r="AED57" s="0"/>
      <c r="AEE57" s="0"/>
      <c r="AEF57" s="0"/>
      <c r="AEG57" s="0"/>
      <c r="AEH57" s="0"/>
      <c r="AEI57" s="0"/>
      <c r="AEJ57" s="0"/>
      <c r="AEK57" s="0"/>
      <c r="AEL57" s="0"/>
      <c r="AEM57" s="0"/>
      <c r="AEN57" s="0"/>
      <c r="AEO57" s="0"/>
      <c r="AEP57" s="0"/>
      <c r="AEQ57" s="0"/>
      <c r="AER57" s="0"/>
      <c r="AES57" s="0"/>
      <c r="AET57" s="0"/>
      <c r="AEU57" s="0"/>
      <c r="AEV57" s="0"/>
      <c r="AEW57" s="0"/>
      <c r="AEX57" s="0"/>
      <c r="AEY57" s="0"/>
      <c r="AEZ57" s="0"/>
      <c r="AFA57" s="0"/>
      <c r="AFB57" s="0"/>
      <c r="AFC57" s="0"/>
      <c r="AFD57" s="0"/>
      <c r="AFE57" s="0"/>
      <c r="AFF57" s="0"/>
      <c r="AFG57" s="0"/>
      <c r="AFH57" s="0"/>
      <c r="AFI57" s="0"/>
      <c r="AFJ57" s="0"/>
      <c r="AFK57" s="0"/>
      <c r="AFL57" s="0"/>
      <c r="AFM57" s="0"/>
      <c r="AFN57" s="0"/>
      <c r="AFO57" s="0"/>
      <c r="AFP57" s="0"/>
      <c r="AFQ57" s="0"/>
      <c r="AFR57" s="0"/>
      <c r="AFS57" s="0"/>
      <c r="AFT57" s="0"/>
      <c r="AFU57" s="0"/>
      <c r="AFV57" s="0"/>
      <c r="AFW57" s="0"/>
      <c r="AFX57" s="0"/>
      <c r="AFY57" s="0"/>
      <c r="AFZ57" s="0"/>
      <c r="AGA57" s="0"/>
      <c r="AGB57" s="0"/>
      <c r="AGC57" s="0"/>
      <c r="AGD57" s="0"/>
      <c r="AGE57" s="0"/>
      <c r="AGF57" s="0"/>
      <c r="AGG57" s="0"/>
      <c r="AGH57" s="0"/>
      <c r="AGI57" s="0"/>
      <c r="AGJ57" s="0"/>
      <c r="AGK57" s="0"/>
      <c r="AGL57" s="0"/>
      <c r="AGM57" s="0"/>
      <c r="AGN57" s="0"/>
      <c r="AGO57" s="0"/>
      <c r="AGP57" s="0"/>
      <c r="AGQ57" s="0"/>
      <c r="AGR57" s="0"/>
      <c r="AGS57" s="0"/>
      <c r="AGT57" s="0"/>
      <c r="AGU57" s="0"/>
      <c r="AGV57" s="0"/>
      <c r="AGW57" s="0"/>
      <c r="AGX57" s="0"/>
      <c r="AGY57" s="0"/>
      <c r="AGZ57" s="0"/>
      <c r="AHA57" s="0"/>
      <c r="AHB57" s="0"/>
      <c r="AHC57" s="0"/>
      <c r="AHD57" s="0"/>
      <c r="AHE57" s="0"/>
      <c r="AHF57" s="0"/>
      <c r="AHG57" s="0"/>
      <c r="AHH57" s="0"/>
      <c r="AHI57" s="0"/>
      <c r="AHJ57" s="0"/>
      <c r="AHK57" s="0"/>
      <c r="AHL57" s="0"/>
      <c r="AHM57" s="0"/>
      <c r="AHN57" s="0"/>
      <c r="AHO57" s="0"/>
      <c r="AHP57" s="0"/>
      <c r="AHQ57" s="0"/>
      <c r="AHR57" s="0"/>
      <c r="AHS57" s="0"/>
      <c r="AHT57" s="0"/>
      <c r="AHU57" s="0"/>
      <c r="AHV57" s="0"/>
      <c r="AHW57" s="0"/>
      <c r="AHX57" s="0"/>
      <c r="AHY57" s="0"/>
      <c r="AHZ57" s="0"/>
      <c r="AIA57" s="0"/>
      <c r="AIB57" s="0"/>
      <c r="AIC57" s="0"/>
      <c r="AID57" s="0"/>
      <c r="AIE57" s="0"/>
      <c r="AIF57" s="0"/>
      <c r="AIG57" s="0"/>
      <c r="AIH57" s="0"/>
      <c r="AII57" s="0"/>
      <c r="AIJ57" s="0"/>
      <c r="AIK57" s="0"/>
      <c r="AIL57" s="0"/>
      <c r="AIM57" s="0"/>
      <c r="AIN57" s="0"/>
      <c r="AIO57" s="0"/>
      <c r="AIP57" s="0"/>
      <c r="AIQ57" s="0"/>
      <c r="AIR57" s="0"/>
      <c r="AIS57" s="0"/>
      <c r="AIT57" s="0"/>
      <c r="AIU57" s="0"/>
      <c r="AIV57" s="0"/>
      <c r="AIW57" s="0"/>
      <c r="AIX57" s="0"/>
      <c r="AIY57" s="0"/>
      <c r="AIZ57" s="0"/>
      <c r="AJA57" s="0"/>
      <c r="AJB57" s="0"/>
      <c r="AJC57" s="0"/>
      <c r="AJD57" s="0"/>
      <c r="AJE57" s="0"/>
      <c r="AJF57" s="0"/>
      <c r="AJG57" s="0"/>
      <c r="AJH57" s="0"/>
      <c r="AJI57" s="0"/>
      <c r="AJJ57" s="0"/>
      <c r="AJK57" s="0"/>
      <c r="AJL57" s="0"/>
      <c r="AJM57" s="0"/>
      <c r="AJN57" s="0"/>
      <c r="AJO57" s="0"/>
      <c r="AJP57" s="0"/>
      <c r="AJQ57" s="0"/>
      <c r="AJR57" s="0"/>
      <c r="AJS57" s="0"/>
      <c r="AJT57" s="0"/>
      <c r="AJU57" s="0"/>
      <c r="AJV57" s="0"/>
      <c r="AJW57" s="0"/>
      <c r="AJX57" s="0"/>
      <c r="AJY57" s="0"/>
      <c r="AJZ57" s="0"/>
      <c r="AKA57" s="0"/>
      <c r="AKB57" s="0"/>
      <c r="AKC57" s="0"/>
      <c r="AKD57" s="0"/>
      <c r="AKE57" s="0"/>
      <c r="AKF57" s="0"/>
      <c r="AKG57" s="0"/>
      <c r="AKH57" s="0"/>
      <c r="AKI57" s="0"/>
      <c r="AKJ57" s="0"/>
      <c r="AKK57" s="0"/>
      <c r="AKL57" s="0"/>
      <c r="AKM57" s="0"/>
      <c r="AKN57" s="0"/>
      <c r="AKO57" s="0"/>
      <c r="AKP57" s="0"/>
      <c r="AKQ57" s="0"/>
      <c r="AKR57" s="0"/>
      <c r="AKS57" s="0"/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</row>
    <row r="58" customFormat="false" ht="15.75" hidden="false" customHeight="false" outlineLevel="0" collapsed="false">
      <c r="A58" s="11" t="s">
        <v>173</v>
      </c>
      <c r="B58" s="1" t="s">
        <v>174</v>
      </c>
      <c r="C58" s="1" t="s">
        <v>136</v>
      </c>
      <c r="D58" s="1" t="s">
        <v>83</v>
      </c>
      <c r="E58" s="1" t="n">
        <v>3</v>
      </c>
      <c r="F58" s="1" t="n">
        <f aca="false">3853.5</f>
        <v>3853.5</v>
      </c>
      <c r="G58" s="1" t="n">
        <f aca="false">F58*E58</f>
        <v>11560.5</v>
      </c>
      <c r="H58" s="12" t="s">
        <v>175</v>
      </c>
      <c r="I58" s="13" t="n">
        <v>11560.5</v>
      </c>
      <c r="J58" s="1" t="n">
        <f aca="false">G58+G59-I58-I59</f>
        <v>0</v>
      </c>
      <c r="K58" s="14"/>
      <c r="L58" s="15" t="s">
        <v>176</v>
      </c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  <c r="IX58" s="0"/>
      <c r="IY58" s="0"/>
      <c r="IZ58" s="0"/>
      <c r="JA58" s="0"/>
      <c r="JB58" s="0"/>
      <c r="JC58" s="0"/>
      <c r="JD58" s="0"/>
      <c r="JE58" s="0"/>
      <c r="JF58" s="0"/>
      <c r="JG58" s="0"/>
      <c r="JH58" s="0"/>
      <c r="JI58" s="0"/>
      <c r="JJ58" s="0"/>
      <c r="JK58" s="0"/>
      <c r="JL58" s="0"/>
      <c r="JM58" s="0"/>
      <c r="JN58" s="0"/>
      <c r="JO58" s="0"/>
      <c r="JP58" s="0"/>
      <c r="JQ58" s="0"/>
      <c r="JR58" s="0"/>
      <c r="JS58" s="0"/>
      <c r="JT58" s="0"/>
      <c r="JU58" s="0"/>
      <c r="JV58" s="0"/>
      <c r="JW58" s="0"/>
      <c r="JX58" s="0"/>
      <c r="JY58" s="0"/>
      <c r="JZ58" s="0"/>
      <c r="KA58" s="0"/>
      <c r="KB58" s="0"/>
      <c r="KC58" s="0"/>
      <c r="KD58" s="0"/>
      <c r="KE58" s="0"/>
      <c r="KF58" s="0"/>
      <c r="KG58" s="0"/>
      <c r="KH58" s="0"/>
      <c r="KI58" s="0"/>
      <c r="KJ58" s="0"/>
      <c r="KK58" s="0"/>
      <c r="KL58" s="0"/>
      <c r="KM58" s="0"/>
      <c r="KN58" s="0"/>
      <c r="KO58" s="0"/>
      <c r="KP58" s="0"/>
      <c r="KQ58" s="0"/>
      <c r="KR58" s="0"/>
      <c r="KS58" s="0"/>
      <c r="KT58" s="0"/>
      <c r="KU58" s="0"/>
      <c r="KV58" s="0"/>
      <c r="KW58" s="0"/>
      <c r="KX58" s="0"/>
      <c r="KY58" s="0"/>
      <c r="KZ58" s="0"/>
      <c r="LA58" s="0"/>
      <c r="LB58" s="0"/>
      <c r="LC58" s="0"/>
      <c r="LD58" s="0"/>
      <c r="LE58" s="0"/>
      <c r="LF58" s="0"/>
      <c r="LG58" s="0"/>
      <c r="LH58" s="0"/>
      <c r="LI58" s="0"/>
      <c r="LJ58" s="0"/>
      <c r="LK58" s="0"/>
      <c r="LL58" s="0"/>
      <c r="LM58" s="0"/>
      <c r="LN58" s="0"/>
      <c r="LO58" s="0"/>
      <c r="LP58" s="0"/>
      <c r="LQ58" s="0"/>
      <c r="LR58" s="0"/>
      <c r="LS58" s="0"/>
      <c r="LT58" s="0"/>
      <c r="LU58" s="0"/>
      <c r="LV58" s="0"/>
      <c r="LW58" s="0"/>
      <c r="LX58" s="0"/>
      <c r="LY58" s="0"/>
      <c r="LZ58" s="0"/>
      <c r="MA58" s="0"/>
      <c r="MB58" s="0"/>
      <c r="MC58" s="0"/>
      <c r="MD58" s="0"/>
      <c r="ME58" s="0"/>
      <c r="MF58" s="0"/>
      <c r="MG58" s="0"/>
      <c r="MH58" s="0"/>
      <c r="MI58" s="0"/>
      <c r="MJ58" s="0"/>
      <c r="MK58" s="0"/>
      <c r="ML58" s="0"/>
      <c r="MM58" s="0"/>
      <c r="MN58" s="0"/>
      <c r="MO58" s="0"/>
      <c r="MP58" s="0"/>
      <c r="MQ58" s="0"/>
      <c r="MR58" s="0"/>
      <c r="MS58" s="0"/>
      <c r="MT58" s="0"/>
      <c r="MU58" s="0"/>
      <c r="MV58" s="0"/>
      <c r="MW58" s="0"/>
      <c r="MX58" s="0"/>
      <c r="MY58" s="0"/>
      <c r="MZ58" s="0"/>
      <c r="NA58" s="0"/>
      <c r="NB58" s="0"/>
      <c r="NC58" s="0"/>
      <c r="ND58" s="0"/>
      <c r="NE58" s="0"/>
      <c r="NF58" s="0"/>
      <c r="NG58" s="0"/>
      <c r="NH58" s="0"/>
      <c r="NI58" s="0"/>
      <c r="NJ58" s="0"/>
      <c r="NK58" s="0"/>
      <c r="NL58" s="0"/>
      <c r="NM58" s="0"/>
      <c r="NN58" s="0"/>
      <c r="NO58" s="0"/>
      <c r="NP58" s="0"/>
      <c r="NQ58" s="0"/>
      <c r="NR58" s="0"/>
      <c r="NS58" s="0"/>
      <c r="NT58" s="0"/>
      <c r="NU58" s="0"/>
      <c r="NV58" s="0"/>
      <c r="NW58" s="0"/>
      <c r="NX58" s="0"/>
      <c r="NY58" s="0"/>
      <c r="NZ58" s="0"/>
      <c r="OA58" s="0"/>
      <c r="OB58" s="0"/>
      <c r="OC58" s="0"/>
      <c r="OD58" s="0"/>
      <c r="OE58" s="0"/>
      <c r="OF58" s="0"/>
      <c r="OG58" s="0"/>
      <c r="OH58" s="0"/>
      <c r="OI58" s="0"/>
      <c r="OJ58" s="0"/>
      <c r="OK58" s="0"/>
      <c r="OL58" s="0"/>
      <c r="OM58" s="0"/>
      <c r="ON58" s="0"/>
      <c r="OO58" s="0"/>
      <c r="OP58" s="0"/>
      <c r="OQ58" s="0"/>
      <c r="OR58" s="0"/>
      <c r="OS58" s="0"/>
      <c r="OT58" s="0"/>
      <c r="OU58" s="0"/>
      <c r="OV58" s="0"/>
      <c r="OW58" s="0"/>
      <c r="OX58" s="0"/>
      <c r="OY58" s="0"/>
      <c r="OZ58" s="0"/>
      <c r="PA58" s="0"/>
      <c r="PB58" s="0"/>
      <c r="PC58" s="0"/>
      <c r="PD58" s="0"/>
      <c r="PE58" s="0"/>
      <c r="PF58" s="0"/>
      <c r="PG58" s="0"/>
      <c r="PH58" s="0"/>
      <c r="PI58" s="0"/>
      <c r="PJ58" s="0"/>
      <c r="PK58" s="0"/>
      <c r="PL58" s="0"/>
      <c r="PM58" s="0"/>
      <c r="PN58" s="0"/>
      <c r="PO58" s="0"/>
      <c r="PP58" s="0"/>
      <c r="PQ58" s="0"/>
      <c r="PR58" s="0"/>
      <c r="PS58" s="0"/>
      <c r="PT58" s="0"/>
      <c r="PU58" s="0"/>
      <c r="PV58" s="0"/>
      <c r="PW58" s="0"/>
      <c r="PX58" s="0"/>
      <c r="PY58" s="0"/>
      <c r="PZ58" s="0"/>
      <c r="QA58" s="0"/>
      <c r="QB58" s="0"/>
      <c r="QC58" s="0"/>
      <c r="QD58" s="0"/>
      <c r="QE58" s="0"/>
      <c r="QF58" s="0"/>
      <c r="QG58" s="0"/>
      <c r="QH58" s="0"/>
      <c r="QI58" s="0"/>
      <c r="QJ58" s="0"/>
      <c r="QK58" s="0"/>
      <c r="QL58" s="0"/>
      <c r="QM58" s="0"/>
      <c r="QN58" s="0"/>
      <c r="QO58" s="0"/>
      <c r="QP58" s="0"/>
      <c r="QQ58" s="0"/>
      <c r="QR58" s="0"/>
      <c r="QS58" s="0"/>
      <c r="QT58" s="0"/>
      <c r="QU58" s="0"/>
      <c r="QV58" s="0"/>
      <c r="QW58" s="0"/>
      <c r="QX58" s="0"/>
      <c r="QY58" s="0"/>
      <c r="QZ58" s="0"/>
      <c r="RA58" s="0"/>
      <c r="RB58" s="0"/>
      <c r="RC58" s="0"/>
      <c r="RD58" s="0"/>
      <c r="RE58" s="0"/>
      <c r="RF58" s="0"/>
      <c r="RG58" s="0"/>
      <c r="RH58" s="0"/>
      <c r="RI58" s="0"/>
      <c r="RJ58" s="0"/>
      <c r="RK58" s="0"/>
      <c r="RL58" s="0"/>
      <c r="RM58" s="0"/>
      <c r="RN58" s="0"/>
      <c r="RO58" s="0"/>
      <c r="RP58" s="0"/>
      <c r="RQ58" s="0"/>
      <c r="RR58" s="0"/>
      <c r="RS58" s="0"/>
      <c r="RT58" s="0"/>
      <c r="RU58" s="0"/>
      <c r="RV58" s="0"/>
      <c r="RW58" s="0"/>
      <c r="RX58" s="0"/>
      <c r="RY58" s="0"/>
      <c r="RZ58" s="0"/>
      <c r="SA58" s="0"/>
      <c r="SB58" s="0"/>
      <c r="SC58" s="0"/>
      <c r="SD58" s="0"/>
      <c r="SE58" s="0"/>
      <c r="SF58" s="0"/>
      <c r="SG58" s="0"/>
      <c r="SH58" s="0"/>
      <c r="SI58" s="0"/>
      <c r="SJ58" s="0"/>
      <c r="SK58" s="0"/>
      <c r="SL58" s="0"/>
      <c r="SM58" s="0"/>
      <c r="SN58" s="0"/>
      <c r="SO58" s="0"/>
      <c r="SP58" s="0"/>
      <c r="SQ58" s="0"/>
      <c r="SR58" s="0"/>
      <c r="SS58" s="0"/>
      <c r="ST58" s="0"/>
      <c r="SU58" s="0"/>
      <c r="SV58" s="0"/>
      <c r="SW58" s="0"/>
      <c r="SX58" s="0"/>
      <c r="SY58" s="0"/>
      <c r="SZ58" s="0"/>
      <c r="TA58" s="0"/>
      <c r="TB58" s="0"/>
      <c r="TC58" s="0"/>
      <c r="TD58" s="0"/>
      <c r="TE58" s="0"/>
      <c r="TF58" s="0"/>
      <c r="TG58" s="0"/>
      <c r="TH58" s="0"/>
      <c r="TI58" s="0"/>
      <c r="TJ58" s="0"/>
      <c r="TK58" s="0"/>
      <c r="TL58" s="0"/>
      <c r="TM58" s="0"/>
      <c r="TN58" s="0"/>
      <c r="TO58" s="0"/>
      <c r="TP58" s="0"/>
      <c r="TQ58" s="0"/>
      <c r="TR58" s="0"/>
      <c r="TS58" s="0"/>
      <c r="TT58" s="0"/>
      <c r="TU58" s="0"/>
      <c r="TV58" s="0"/>
      <c r="TW58" s="0"/>
      <c r="TX58" s="0"/>
      <c r="TY58" s="0"/>
      <c r="TZ58" s="0"/>
      <c r="UA58" s="0"/>
      <c r="UB58" s="0"/>
      <c r="UC58" s="0"/>
      <c r="UD58" s="0"/>
      <c r="UE58" s="0"/>
      <c r="UF58" s="0"/>
      <c r="UG58" s="0"/>
      <c r="UH58" s="0"/>
      <c r="UI58" s="0"/>
      <c r="UJ58" s="0"/>
      <c r="UK58" s="0"/>
      <c r="UL58" s="0"/>
      <c r="UM58" s="0"/>
      <c r="UN58" s="0"/>
      <c r="UO58" s="0"/>
      <c r="UP58" s="0"/>
      <c r="UQ58" s="0"/>
      <c r="UR58" s="0"/>
      <c r="US58" s="0"/>
      <c r="UT58" s="0"/>
      <c r="UU58" s="0"/>
      <c r="UV58" s="0"/>
      <c r="UW58" s="0"/>
      <c r="UX58" s="0"/>
      <c r="UY58" s="0"/>
      <c r="UZ58" s="0"/>
      <c r="VA58" s="0"/>
      <c r="VB58" s="0"/>
      <c r="VC58" s="0"/>
      <c r="VD58" s="0"/>
      <c r="VE58" s="0"/>
      <c r="VF58" s="0"/>
      <c r="VG58" s="0"/>
      <c r="VH58" s="0"/>
      <c r="VI58" s="0"/>
      <c r="VJ58" s="0"/>
      <c r="VK58" s="0"/>
      <c r="VL58" s="0"/>
      <c r="VM58" s="0"/>
      <c r="VN58" s="0"/>
      <c r="VO58" s="0"/>
      <c r="VP58" s="0"/>
      <c r="VQ58" s="0"/>
      <c r="VR58" s="0"/>
      <c r="VS58" s="0"/>
      <c r="VT58" s="0"/>
      <c r="VU58" s="0"/>
      <c r="VV58" s="0"/>
      <c r="VW58" s="0"/>
      <c r="VX58" s="0"/>
      <c r="VY58" s="0"/>
      <c r="VZ58" s="0"/>
      <c r="WA58" s="0"/>
      <c r="WB58" s="0"/>
      <c r="WC58" s="0"/>
      <c r="WD58" s="0"/>
      <c r="WE58" s="0"/>
      <c r="WF58" s="0"/>
      <c r="WG58" s="0"/>
      <c r="WH58" s="0"/>
      <c r="WI58" s="0"/>
      <c r="WJ58" s="0"/>
      <c r="WK58" s="0"/>
      <c r="WL58" s="0"/>
      <c r="WM58" s="0"/>
      <c r="WN58" s="0"/>
      <c r="WO58" s="0"/>
      <c r="WP58" s="0"/>
      <c r="WQ58" s="0"/>
      <c r="WR58" s="0"/>
      <c r="WS58" s="0"/>
      <c r="WT58" s="0"/>
      <c r="WU58" s="0"/>
      <c r="WV58" s="0"/>
      <c r="WW58" s="0"/>
      <c r="WX58" s="0"/>
      <c r="WY58" s="0"/>
      <c r="WZ58" s="0"/>
      <c r="XA58" s="0"/>
      <c r="XB58" s="0"/>
      <c r="XC58" s="0"/>
      <c r="XD58" s="0"/>
      <c r="XE58" s="0"/>
      <c r="XF58" s="0"/>
      <c r="XG58" s="0"/>
      <c r="XH58" s="0"/>
      <c r="XI58" s="0"/>
      <c r="XJ58" s="0"/>
      <c r="XK58" s="0"/>
      <c r="XL58" s="0"/>
      <c r="XM58" s="0"/>
      <c r="XN58" s="0"/>
      <c r="XO58" s="0"/>
      <c r="XP58" s="0"/>
      <c r="XQ58" s="0"/>
      <c r="XR58" s="0"/>
      <c r="XS58" s="0"/>
      <c r="XT58" s="0"/>
      <c r="XU58" s="0"/>
      <c r="XV58" s="0"/>
      <c r="XW58" s="0"/>
      <c r="XX58" s="0"/>
      <c r="XY58" s="0"/>
      <c r="XZ58" s="0"/>
      <c r="YA58" s="0"/>
      <c r="YB58" s="0"/>
      <c r="YC58" s="0"/>
      <c r="YD58" s="0"/>
      <c r="YE58" s="0"/>
      <c r="YF58" s="0"/>
      <c r="YG58" s="0"/>
      <c r="YH58" s="0"/>
      <c r="YI58" s="0"/>
      <c r="YJ58" s="0"/>
      <c r="YK58" s="0"/>
      <c r="YL58" s="0"/>
      <c r="YM58" s="0"/>
      <c r="YN58" s="0"/>
      <c r="YO58" s="0"/>
      <c r="YP58" s="0"/>
      <c r="YQ58" s="0"/>
      <c r="YR58" s="0"/>
      <c r="YS58" s="0"/>
      <c r="YT58" s="0"/>
      <c r="YU58" s="0"/>
      <c r="YV58" s="0"/>
      <c r="YW58" s="0"/>
      <c r="YX58" s="0"/>
      <c r="YY58" s="0"/>
      <c r="YZ58" s="0"/>
      <c r="ZA58" s="0"/>
      <c r="ZB58" s="0"/>
      <c r="ZC58" s="0"/>
      <c r="ZD58" s="0"/>
      <c r="ZE58" s="0"/>
      <c r="ZF58" s="0"/>
      <c r="ZG58" s="0"/>
      <c r="ZH58" s="0"/>
      <c r="ZI58" s="0"/>
      <c r="ZJ58" s="0"/>
      <c r="ZK58" s="0"/>
      <c r="ZL58" s="0"/>
      <c r="ZM58" s="0"/>
      <c r="ZN58" s="0"/>
      <c r="ZO58" s="0"/>
      <c r="ZP58" s="0"/>
      <c r="ZQ58" s="0"/>
      <c r="ZR58" s="0"/>
      <c r="ZS58" s="0"/>
      <c r="ZT58" s="0"/>
      <c r="ZU58" s="0"/>
      <c r="ZV58" s="0"/>
      <c r="ZW58" s="0"/>
      <c r="ZX58" s="0"/>
      <c r="ZY58" s="0"/>
      <c r="ZZ58" s="0"/>
      <c r="AAA58" s="0"/>
      <c r="AAB58" s="0"/>
      <c r="AAC58" s="0"/>
      <c r="AAD58" s="0"/>
      <c r="AAE58" s="0"/>
      <c r="AAF58" s="0"/>
      <c r="AAG58" s="0"/>
      <c r="AAH58" s="0"/>
      <c r="AAI58" s="0"/>
      <c r="AAJ58" s="0"/>
      <c r="AAK58" s="0"/>
      <c r="AAL58" s="0"/>
      <c r="AAM58" s="0"/>
      <c r="AAN58" s="0"/>
      <c r="AAO58" s="0"/>
      <c r="AAP58" s="0"/>
      <c r="AAQ58" s="0"/>
      <c r="AAR58" s="0"/>
      <c r="AAS58" s="0"/>
      <c r="AAT58" s="0"/>
      <c r="AAU58" s="0"/>
      <c r="AAV58" s="0"/>
      <c r="AAW58" s="0"/>
      <c r="AAX58" s="0"/>
      <c r="AAY58" s="0"/>
      <c r="AAZ58" s="0"/>
      <c r="ABA58" s="0"/>
      <c r="ABB58" s="0"/>
      <c r="ABC58" s="0"/>
      <c r="ABD58" s="0"/>
      <c r="ABE58" s="0"/>
      <c r="ABF58" s="0"/>
      <c r="ABG58" s="0"/>
      <c r="ABH58" s="0"/>
      <c r="ABI58" s="0"/>
      <c r="ABJ58" s="0"/>
      <c r="ABK58" s="0"/>
      <c r="ABL58" s="0"/>
      <c r="ABM58" s="0"/>
      <c r="ABN58" s="0"/>
      <c r="ABO58" s="0"/>
      <c r="ABP58" s="0"/>
      <c r="ABQ58" s="0"/>
      <c r="ABR58" s="0"/>
      <c r="ABS58" s="0"/>
      <c r="ABT58" s="0"/>
      <c r="ABU58" s="0"/>
      <c r="ABV58" s="0"/>
      <c r="ABW58" s="0"/>
      <c r="ABX58" s="0"/>
      <c r="ABY58" s="0"/>
      <c r="ABZ58" s="0"/>
      <c r="ACA58" s="0"/>
      <c r="ACB58" s="0"/>
      <c r="ACC58" s="0"/>
      <c r="ACD58" s="0"/>
      <c r="ACE58" s="0"/>
      <c r="ACF58" s="0"/>
      <c r="ACG58" s="0"/>
      <c r="ACH58" s="0"/>
      <c r="ACI58" s="0"/>
      <c r="ACJ58" s="0"/>
      <c r="ACK58" s="0"/>
      <c r="ACL58" s="0"/>
      <c r="ACM58" s="0"/>
      <c r="ACN58" s="0"/>
      <c r="ACO58" s="0"/>
      <c r="ACP58" s="0"/>
      <c r="ACQ58" s="0"/>
      <c r="ACR58" s="0"/>
      <c r="ACS58" s="0"/>
      <c r="ACT58" s="0"/>
      <c r="ACU58" s="0"/>
      <c r="ACV58" s="0"/>
      <c r="ACW58" s="0"/>
      <c r="ACX58" s="0"/>
      <c r="ACY58" s="0"/>
      <c r="ACZ58" s="0"/>
      <c r="ADA58" s="0"/>
      <c r="ADB58" s="0"/>
      <c r="ADC58" s="0"/>
      <c r="ADD58" s="0"/>
      <c r="ADE58" s="0"/>
      <c r="ADF58" s="0"/>
      <c r="ADG58" s="0"/>
      <c r="ADH58" s="0"/>
      <c r="ADI58" s="0"/>
      <c r="ADJ58" s="0"/>
      <c r="ADK58" s="0"/>
      <c r="ADL58" s="0"/>
      <c r="ADM58" s="0"/>
      <c r="ADN58" s="0"/>
      <c r="ADO58" s="0"/>
      <c r="ADP58" s="0"/>
      <c r="ADQ58" s="0"/>
      <c r="ADR58" s="0"/>
      <c r="ADS58" s="0"/>
      <c r="ADT58" s="0"/>
      <c r="ADU58" s="0"/>
      <c r="ADV58" s="0"/>
      <c r="ADW58" s="0"/>
      <c r="ADX58" s="0"/>
      <c r="ADY58" s="0"/>
      <c r="ADZ58" s="0"/>
      <c r="AEA58" s="0"/>
      <c r="AEB58" s="0"/>
      <c r="AEC58" s="0"/>
      <c r="AED58" s="0"/>
      <c r="AEE58" s="0"/>
      <c r="AEF58" s="0"/>
      <c r="AEG58" s="0"/>
      <c r="AEH58" s="0"/>
      <c r="AEI58" s="0"/>
      <c r="AEJ58" s="0"/>
      <c r="AEK58" s="0"/>
      <c r="AEL58" s="0"/>
      <c r="AEM58" s="0"/>
      <c r="AEN58" s="0"/>
      <c r="AEO58" s="0"/>
      <c r="AEP58" s="0"/>
      <c r="AEQ58" s="0"/>
      <c r="AER58" s="0"/>
      <c r="AES58" s="0"/>
      <c r="AET58" s="0"/>
      <c r="AEU58" s="0"/>
      <c r="AEV58" s="0"/>
      <c r="AEW58" s="0"/>
      <c r="AEX58" s="0"/>
      <c r="AEY58" s="0"/>
      <c r="AEZ58" s="0"/>
      <c r="AFA58" s="0"/>
      <c r="AFB58" s="0"/>
      <c r="AFC58" s="0"/>
      <c r="AFD58" s="0"/>
      <c r="AFE58" s="0"/>
      <c r="AFF58" s="0"/>
      <c r="AFG58" s="0"/>
      <c r="AFH58" s="0"/>
      <c r="AFI58" s="0"/>
      <c r="AFJ58" s="0"/>
      <c r="AFK58" s="0"/>
      <c r="AFL58" s="0"/>
      <c r="AFM58" s="0"/>
      <c r="AFN58" s="0"/>
      <c r="AFO58" s="0"/>
      <c r="AFP58" s="0"/>
      <c r="AFQ58" s="0"/>
      <c r="AFR58" s="0"/>
      <c r="AFS58" s="0"/>
      <c r="AFT58" s="0"/>
      <c r="AFU58" s="0"/>
      <c r="AFV58" s="0"/>
      <c r="AFW58" s="0"/>
      <c r="AFX58" s="0"/>
      <c r="AFY58" s="0"/>
      <c r="AFZ58" s="0"/>
      <c r="AGA58" s="0"/>
      <c r="AGB58" s="0"/>
      <c r="AGC58" s="0"/>
      <c r="AGD58" s="0"/>
      <c r="AGE58" s="0"/>
      <c r="AGF58" s="0"/>
      <c r="AGG58" s="0"/>
      <c r="AGH58" s="0"/>
      <c r="AGI58" s="0"/>
      <c r="AGJ58" s="0"/>
      <c r="AGK58" s="0"/>
      <c r="AGL58" s="0"/>
      <c r="AGM58" s="0"/>
      <c r="AGN58" s="0"/>
      <c r="AGO58" s="0"/>
      <c r="AGP58" s="0"/>
      <c r="AGQ58" s="0"/>
      <c r="AGR58" s="0"/>
      <c r="AGS58" s="0"/>
      <c r="AGT58" s="0"/>
      <c r="AGU58" s="0"/>
      <c r="AGV58" s="0"/>
      <c r="AGW58" s="0"/>
      <c r="AGX58" s="0"/>
      <c r="AGY58" s="0"/>
      <c r="AGZ58" s="0"/>
      <c r="AHA58" s="0"/>
      <c r="AHB58" s="0"/>
      <c r="AHC58" s="0"/>
      <c r="AHD58" s="0"/>
      <c r="AHE58" s="0"/>
      <c r="AHF58" s="0"/>
      <c r="AHG58" s="0"/>
      <c r="AHH58" s="0"/>
      <c r="AHI58" s="0"/>
      <c r="AHJ58" s="0"/>
      <c r="AHK58" s="0"/>
      <c r="AHL58" s="0"/>
      <c r="AHM58" s="0"/>
      <c r="AHN58" s="0"/>
      <c r="AHO58" s="0"/>
      <c r="AHP58" s="0"/>
      <c r="AHQ58" s="0"/>
      <c r="AHR58" s="0"/>
      <c r="AHS58" s="0"/>
      <c r="AHT58" s="0"/>
      <c r="AHU58" s="0"/>
      <c r="AHV58" s="0"/>
      <c r="AHW58" s="0"/>
      <c r="AHX58" s="0"/>
      <c r="AHY58" s="0"/>
      <c r="AHZ58" s="0"/>
      <c r="AIA58" s="0"/>
      <c r="AIB58" s="0"/>
      <c r="AIC58" s="0"/>
      <c r="AID58" s="0"/>
      <c r="AIE58" s="0"/>
      <c r="AIF58" s="0"/>
      <c r="AIG58" s="0"/>
      <c r="AIH58" s="0"/>
      <c r="AII58" s="0"/>
      <c r="AIJ58" s="0"/>
      <c r="AIK58" s="0"/>
      <c r="AIL58" s="0"/>
      <c r="AIM58" s="0"/>
      <c r="AIN58" s="0"/>
      <c r="AIO58" s="0"/>
      <c r="AIP58" s="0"/>
      <c r="AIQ58" s="0"/>
      <c r="AIR58" s="0"/>
      <c r="AIS58" s="0"/>
      <c r="AIT58" s="0"/>
      <c r="AIU58" s="0"/>
      <c r="AIV58" s="0"/>
      <c r="AIW58" s="0"/>
      <c r="AIX58" s="0"/>
      <c r="AIY58" s="0"/>
      <c r="AIZ58" s="0"/>
      <c r="AJA58" s="0"/>
      <c r="AJB58" s="0"/>
      <c r="AJC58" s="0"/>
      <c r="AJD58" s="0"/>
      <c r="AJE58" s="0"/>
      <c r="AJF58" s="0"/>
      <c r="AJG58" s="0"/>
      <c r="AJH58" s="0"/>
      <c r="AJI58" s="0"/>
      <c r="AJJ58" s="0"/>
      <c r="AJK58" s="0"/>
      <c r="AJL58" s="0"/>
      <c r="AJM58" s="0"/>
      <c r="AJN58" s="0"/>
      <c r="AJO58" s="0"/>
      <c r="AJP58" s="0"/>
      <c r="AJQ58" s="0"/>
      <c r="AJR58" s="0"/>
      <c r="AJS58" s="0"/>
      <c r="AJT58" s="0"/>
      <c r="AJU58" s="0"/>
      <c r="AJV58" s="0"/>
      <c r="AJW58" s="0"/>
      <c r="AJX58" s="0"/>
      <c r="AJY58" s="0"/>
      <c r="AJZ58" s="0"/>
      <c r="AKA58" s="0"/>
      <c r="AKB58" s="0"/>
      <c r="AKC58" s="0"/>
      <c r="AKD58" s="0"/>
      <c r="AKE58" s="0"/>
      <c r="AKF58" s="0"/>
      <c r="AKG58" s="0"/>
      <c r="AKH58" s="0"/>
      <c r="AKI58" s="0"/>
      <c r="AKJ58" s="0"/>
      <c r="AKK58" s="0"/>
      <c r="AKL58" s="0"/>
      <c r="AKM58" s="0"/>
      <c r="AKN58" s="0"/>
      <c r="AKO58" s="0"/>
      <c r="AKP58" s="0"/>
      <c r="AKQ58" s="0"/>
      <c r="AKR58" s="0"/>
      <c r="AKS58" s="0"/>
      <c r="AKT58" s="0"/>
      <c r="AKU58" s="0"/>
      <c r="AKV58" s="0"/>
      <c r="AKW58" s="0"/>
      <c r="AKX58" s="0"/>
      <c r="AKY58" s="0"/>
      <c r="AKZ58" s="0"/>
      <c r="ALA58" s="0"/>
      <c r="ALB58" s="0"/>
      <c r="ALC58" s="0"/>
      <c r="ALD58" s="0"/>
      <c r="ALE58" s="0"/>
      <c r="ALF58" s="0"/>
      <c r="ALG58" s="0"/>
      <c r="ALH58" s="0"/>
      <c r="ALI58" s="0"/>
      <c r="ALJ58" s="0"/>
      <c r="ALK58" s="0"/>
      <c r="ALL58" s="0"/>
      <c r="ALM58" s="0"/>
      <c r="ALN58" s="0"/>
      <c r="ALO58" s="0"/>
      <c r="ALP58" s="0"/>
      <c r="ALQ58" s="0"/>
      <c r="ALR58" s="0"/>
      <c r="ALS58" s="0"/>
      <c r="ALT58" s="0"/>
      <c r="ALU58" s="0"/>
      <c r="ALV58" s="0"/>
      <c r="ALW58" s="0"/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  <c r="AMI58" s="0"/>
    </row>
    <row r="59" customFormat="false" ht="15.75" hidden="false" customHeight="false" outlineLevel="0" collapsed="false">
      <c r="A59" s="11"/>
      <c r="B59" s="0"/>
      <c r="C59" s="0"/>
      <c r="D59" s="0"/>
      <c r="E59" s="1" t="n">
        <v>1</v>
      </c>
      <c r="F59" s="1" t="n">
        <v>3853.5</v>
      </c>
      <c r="G59" s="1" t="n">
        <f aca="false">F59*E59</f>
        <v>3853.5</v>
      </c>
      <c r="H59" s="12" t="s">
        <v>177</v>
      </c>
      <c r="I59" s="13" t="n">
        <v>3853.5</v>
      </c>
      <c r="J59" s="0"/>
      <c r="K59" s="14"/>
      <c r="L59" s="15" t="s">
        <v>178</v>
      </c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  <c r="IX59" s="0"/>
      <c r="IY59" s="0"/>
      <c r="IZ59" s="0"/>
      <c r="JA59" s="0"/>
      <c r="JB59" s="0"/>
      <c r="JC59" s="0"/>
      <c r="JD59" s="0"/>
      <c r="JE59" s="0"/>
      <c r="JF59" s="0"/>
      <c r="JG59" s="0"/>
      <c r="JH59" s="0"/>
      <c r="JI59" s="0"/>
      <c r="JJ59" s="0"/>
      <c r="JK59" s="0"/>
      <c r="JL59" s="0"/>
      <c r="JM59" s="0"/>
      <c r="JN59" s="0"/>
      <c r="JO59" s="0"/>
      <c r="JP59" s="0"/>
      <c r="JQ59" s="0"/>
      <c r="JR59" s="0"/>
      <c r="JS59" s="0"/>
      <c r="JT59" s="0"/>
      <c r="JU59" s="0"/>
      <c r="JV59" s="0"/>
      <c r="JW59" s="0"/>
      <c r="JX59" s="0"/>
      <c r="JY59" s="0"/>
      <c r="JZ59" s="0"/>
      <c r="KA59" s="0"/>
      <c r="KB59" s="0"/>
      <c r="KC59" s="0"/>
      <c r="KD59" s="0"/>
      <c r="KE59" s="0"/>
      <c r="KF59" s="0"/>
      <c r="KG59" s="0"/>
      <c r="KH59" s="0"/>
      <c r="KI59" s="0"/>
      <c r="KJ59" s="0"/>
      <c r="KK59" s="0"/>
      <c r="KL59" s="0"/>
      <c r="KM59" s="0"/>
      <c r="KN59" s="0"/>
      <c r="KO59" s="0"/>
      <c r="KP59" s="0"/>
      <c r="KQ59" s="0"/>
      <c r="KR59" s="0"/>
      <c r="KS59" s="0"/>
      <c r="KT59" s="0"/>
      <c r="KU59" s="0"/>
      <c r="KV59" s="0"/>
      <c r="KW59" s="0"/>
      <c r="KX59" s="0"/>
      <c r="KY59" s="0"/>
      <c r="KZ59" s="0"/>
      <c r="LA59" s="0"/>
      <c r="LB59" s="0"/>
      <c r="LC59" s="0"/>
      <c r="LD59" s="0"/>
      <c r="LE59" s="0"/>
      <c r="LF59" s="0"/>
      <c r="LG59" s="0"/>
      <c r="LH59" s="0"/>
      <c r="LI59" s="0"/>
      <c r="LJ59" s="0"/>
      <c r="LK59" s="0"/>
      <c r="LL59" s="0"/>
      <c r="LM59" s="0"/>
      <c r="LN59" s="0"/>
      <c r="LO59" s="0"/>
      <c r="LP59" s="0"/>
      <c r="LQ59" s="0"/>
      <c r="LR59" s="0"/>
      <c r="LS59" s="0"/>
      <c r="LT59" s="0"/>
      <c r="LU59" s="0"/>
      <c r="LV59" s="0"/>
      <c r="LW59" s="0"/>
      <c r="LX59" s="0"/>
      <c r="LY59" s="0"/>
      <c r="LZ59" s="0"/>
      <c r="MA59" s="0"/>
      <c r="MB59" s="0"/>
      <c r="MC59" s="0"/>
      <c r="MD59" s="0"/>
      <c r="ME59" s="0"/>
      <c r="MF59" s="0"/>
      <c r="MG59" s="0"/>
      <c r="MH59" s="0"/>
      <c r="MI59" s="0"/>
      <c r="MJ59" s="0"/>
      <c r="MK59" s="0"/>
      <c r="ML59" s="0"/>
      <c r="MM59" s="0"/>
      <c r="MN59" s="0"/>
      <c r="MO59" s="0"/>
      <c r="MP59" s="0"/>
      <c r="MQ59" s="0"/>
      <c r="MR59" s="0"/>
      <c r="MS59" s="0"/>
      <c r="MT59" s="0"/>
      <c r="MU59" s="0"/>
      <c r="MV59" s="0"/>
      <c r="MW59" s="0"/>
      <c r="MX59" s="0"/>
      <c r="MY59" s="0"/>
      <c r="MZ59" s="0"/>
      <c r="NA59" s="0"/>
      <c r="NB59" s="0"/>
      <c r="NC59" s="0"/>
      <c r="ND59" s="0"/>
      <c r="NE59" s="0"/>
      <c r="NF59" s="0"/>
      <c r="NG59" s="0"/>
      <c r="NH59" s="0"/>
      <c r="NI59" s="0"/>
      <c r="NJ59" s="0"/>
      <c r="NK59" s="0"/>
      <c r="NL59" s="0"/>
      <c r="NM59" s="0"/>
      <c r="NN59" s="0"/>
      <c r="NO59" s="0"/>
      <c r="NP59" s="0"/>
      <c r="NQ59" s="0"/>
      <c r="NR59" s="0"/>
      <c r="NS59" s="0"/>
      <c r="NT59" s="0"/>
      <c r="NU59" s="0"/>
      <c r="NV59" s="0"/>
      <c r="NW59" s="0"/>
      <c r="NX59" s="0"/>
      <c r="NY59" s="0"/>
      <c r="NZ59" s="0"/>
      <c r="OA59" s="0"/>
      <c r="OB59" s="0"/>
      <c r="OC59" s="0"/>
      <c r="OD59" s="0"/>
      <c r="OE59" s="0"/>
      <c r="OF59" s="0"/>
      <c r="OG59" s="0"/>
      <c r="OH59" s="0"/>
      <c r="OI59" s="0"/>
      <c r="OJ59" s="0"/>
      <c r="OK59" s="0"/>
      <c r="OL59" s="0"/>
      <c r="OM59" s="0"/>
      <c r="ON59" s="0"/>
      <c r="OO59" s="0"/>
      <c r="OP59" s="0"/>
      <c r="OQ59" s="0"/>
      <c r="OR59" s="0"/>
      <c r="OS59" s="0"/>
      <c r="OT59" s="0"/>
      <c r="OU59" s="0"/>
      <c r="OV59" s="0"/>
      <c r="OW59" s="0"/>
      <c r="OX59" s="0"/>
      <c r="OY59" s="0"/>
      <c r="OZ59" s="0"/>
      <c r="PA59" s="0"/>
      <c r="PB59" s="0"/>
      <c r="PC59" s="0"/>
      <c r="PD59" s="0"/>
      <c r="PE59" s="0"/>
      <c r="PF59" s="0"/>
      <c r="PG59" s="0"/>
      <c r="PH59" s="0"/>
      <c r="PI59" s="0"/>
      <c r="PJ59" s="0"/>
      <c r="PK59" s="0"/>
      <c r="PL59" s="0"/>
      <c r="PM59" s="0"/>
      <c r="PN59" s="0"/>
      <c r="PO59" s="0"/>
      <c r="PP59" s="0"/>
      <c r="PQ59" s="0"/>
      <c r="PR59" s="0"/>
      <c r="PS59" s="0"/>
      <c r="PT59" s="0"/>
      <c r="PU59" s="0"/>
      <c r="PV59" s="0"/>
      <c r="PW59" s="0"/>
      <c r="PX59" s="0"/>
      <c r="PY59" s="0"/>
      <c r="PZ59" s="0"/>
      <c r="QA59" s="0"/>
      <c r="QB59" s="0"/>
      <c r="QC59" s="0"/>
      <c r="QD59" s="0"/>
      <c r="QE59" s="0"/>
      <c r="QF59" s="0"/>
      <c r="QG59" s="0"/>
      <c r="QH59" s="0"/>
      <c r="QI59" s="0"/>
      <c r="QJ59" s="0"/>
      <c r="QK59" s="0"/>
      <c r="QL59" s="0"/>
      <c r="QM59" s="0"/>
      <c r="QN59" s="0"/>
      <c r="QO59" s="0"/>
      <c r="QP59" s="0"/>
      <c r="QQ59" s="0"/>
      <c r="QR59" s="0"/>
      <c r="QS59" s="0"/>
      <c r="QT59" s="0"/>
      <c r="QU59" s="0"/>
      <c r="QV59" s="0"/>
      <c r="QW59" s="0"/>
      <c r="QX59" s="0"/>
      <c r="QY59" s="0"/>
      <c r="QZ59" s="0"/>
      <c r="RA59" s="0"/>
      <c r="RB59" s="0"/>
      <c r="RC59" s="0"/>
      <c r="RD59" s="0"/>
      <c r="RE59" s="0"/>
      <c r="RF59" s="0"/>
      <c r="RG59" s="0"/>
      <c r="RH59" s="0"/>
      <c r="RI59" s="0"/>
      <c r="RJ59" s="0"/>
      <c r="RK59" s="0"/>
      <c r="RL59" s="0"/>
      <c r="RM59" s="0"/>
      <c r="RN59" s="0"/>
      <c r="RO59" s="0"/>
      <c r="RP59" s="0"/>
      <c r="RQ59" s="0"/>
      <c r="RR59" s="0"/>
      <c r="RS59" s="0"/>
      <c r="RT59" s="0"/>
      <c r="RU59" s="0"/>
      <c r="RV59" s="0"/>
      <c r="RW59" s="0"/>
      <c r="RX59" s="0"/>
      <c r="RY59" s="0"/>
      <c r="RZ59" s="0"/>
      <c r="SA59" s="0"/>
      <c r="SB59" s="0"/>
      <c r="SC59" s="0"/>
      <c r="SD59" s="0"/>
      <c r="SE59" s="0"/>
      <c r="SF59" s="0"/>
      <c r="SG59" s="0"/>
      <c r="SH59" s="0"/>
      <c r="SI59" s="0"/>
      <c r="SJ59" s="0"/>
      <c r="SK59" s="0"/>
      <c r="SL59" s="0"/>
      <c r="SM59" s="0"/>
      <c r="SN59" s="0"/>
      <c r="SO59" s="0"/>
      <c r="SP59" s="0"/>
      <c r="SQ59" s="0"/>
      <c r="SR59" s="0"/>
      <c r="SS59" s="0"/>
      <c r="ST59" s="0"/>
      <c r="SU59" s="0"/>
      <c r="SV59" s="0"/>
      <c r="SW59" s="0"/>
      <c r="SX59" s="0"/>
      <c r="SY59" s="0"/>
      <c r="SZ59" s="0"/>
      <c r="TA59" s="0"/>
      <c r="TB59" s="0"/>
      <c r="TC59" s="0"/>
      <c r="TD59" s="0"/>
      <c r="TE59" s="0"/>
      <c r="TF59" s="0"/>
      <c r="TG59" s="0"/>
      <c r="TH59" s="0"/>
      <c r="TI59" s="0"/>
      <c r="TJ59" s="0"/>
      <c r="TK59" s="0"/>
      <c r="TL59" s="0"/>
      <c r="TM59" s="0"/>
      <c r="TN59" s="0"/>
      <c r="TO59" s="0"/>
      <c r="TP59" s="0"/>
      <c r="TQ59" s="0"/>
      <c r="TR59" s="0"/>
      <c r="TS59" s="0"/>
      <c r="TT59" s="0"/>
      <c r="TU59" s="0"/>
      <c r="TV59" s="0"/>
      <c r="TW59" s="0"/>
      <c r="TX59" s="0"/>
      <c r="TY59" s="0"/>
      <c r="TZ59" s="0"/>
      <c r="UA59" s="0"/>
      <c r="UB59" s="0"/>
      <c r="UC59" s="0"/>
      <c r="UD59" s="0"/>
      <c r="UE59" s="0"/>
      <c r="UF59" s="0"/>
      <c r="UG59" s="0"/>
      <c r="UH59" s="0"/>
      <c r="UI59" s="0"/>
      <c r="UJ59" s="0"/>
      <c r="UK59" s="0"/>
      <c r="UL59" s="0"/>
      <c r="UM59" s="0"/>
      <c r="UN59" s="0"/>
      <c r="UO59" s="0"/>
      <c r="UP59" s="0"/>
      <c r="UQ59" s="0"/>
      <c r="UR59" s="0"/>
      <c r="US59" s="0"/>
      <c r="UT59" s="0"/>
      <c r="UU59" s="0"/>
      <c r="UV59" s="0"/>
      <c r="UW59" s="0"/>
      <c r="UX59" s="0"/>
      <c r="UY59" s="0"/>
      <c r="UZ59" s="0"/>
      <c r="VA59" s="0"/>
      <c r="VB59" s="0"/>
      <c r="VC59" s="0"/>
      <c r="VD59" s="0"/>
      <c r="VE59" s="0"/>
      <c r="VF59" s="0"/>
      <c r="VG59" s="0"/>
      <c r="VH59" s="0"/>
      <c r="VI59" s="0"/>
      <c r="VJ59" s="0"/>
      <c r="VK59" s="0"/>
      <c r="VL59" s="0"/>
      <c r="VM59" s="0"/>
      <c r="VN59" s="0"/>
      <c r="VO59" s="0"/>
      <c r="VP59" s="0"/>
      <c r="VQ59" s="0"/>
      <c r="VR59" s="0"/>
      <c r="VS59" s="0"/>
      <c r="VT59" s="0"/>
      <c r="VU59" s="0"/>
      <c r="VV59" s="0"/>
      <c r="VW59" s="0"/>
      <c r="VX59" s="0"/>
      <c r="VY59" s="0"/>
      <c r="VZ59" s="0"/>
      <c r="WA59" s="0"/>
      <c r="WB59" s="0"/>
      <c r="WC59" s="0"/>
      <c r="WD59" s="0"/>
      <c r="WE59" s="0"/>
      <c r="WF59" s="0"/>
      <c r="WG59" s="0"/>
      <c r="WH59" s="0"/>
      <c r="WI59" s="0"/>
      <c r="WJ59" s="0"/>
      <c r="WK59" s="0"/>
      <c r="WL59" s="0"/>
      <c r="WM59" s="0"/>
      <c r="WN59" s="0"/>
      <c r="WO59" s="0"/>
      <c r="WP59" s="0"/>
      <c r="WQ59" s="0"/>
      <c r="WR59" s="0"/>
      <c r="WS59" s="0"/>
      <c r="WT59" s="0"/>
      <c r="WU59" s="0"/>
      <c r="WV59" s="0"/>
      <c r="WW59" s="0"/>
      <c r="WX59" s="0"/>
      <c r="WY59" s="0"/>
      <c r="WZ59" s="0"/>
      <c r="XA59" s="0"/>
      <c r="XB59" s="0"/>
      <c r="XC59" s="0"/>
      <c r="XD59" s="0"/>
      <c r="XE59" s="0"/>
      <c r="XF59" s="0"/>
      <c r="XG59" s="0"/>
      <c r="XH59" s="0"/>
      <c r="XI59" s="0"/>
      <c r="XJ59" s="0"/>
      <c r="XK59" s="0"/>
      <c r="XL59" s="0"/>
      <c r="XM59" s="0"/>
      <c r="XN59" s="0"/>
      <c r="XO59" s="0"/>
      <c r="XP59" s="0"/>
      <c r="XQ59" s="0"/>
      <c r="XR59" s="0"/>
      <c r="XS59" s="0"/>
      <c r="XT59" s="0"/>
      <c r="XU59" s="0"/>
      <c r="XV59" s="0"/>
      <c r="XW59" s="0"/>
      <c r="XX59" s="0"/>
      <c r="XY59" s="0"/>
      <c r="XZ59" s="0"/>
      <c r="YA59" s="0"/>
      <c r="YB59" s="0"/>
      <c r="YC59" s="0"/>
      <c r="YD59" s="0"/>
      <c r="YE59" s="0"/>
      <c r="YF59" s="0"/>
      <c r="YG59" s="0"/>
      <c r="YH59" s="0"/>
      <c r="YI59" s="0"/>
      <c r="YJ59" s="0"/>
      <c r="YK59" s="0"/>
      <c r="YL59" s="0"/>
      <c r="YM59" s="0"/>
      <c r="YN59" s="0"/>
      <c r="YO59" s="0"/>
      <c r="YP59" s="0"/>
      <c r="YQ59" s="0"/>
      <c r="YR59" s="0"/>
      <c r="YS59" s="0"/>
      <c r="YT59" s="0"/>
      <c r="YU59" s="0"/>
      <c r="YV59" s="0"/>
      <c r="YW59" s="0"/>
      <c r="YX59" s="0"/>
      <c r="YY59" s="0"/>
      <c r="YZ59" s="0"/>
      <c r="ZA59" s="0"/>
      <c r="ZB59" s="0"/>
      <c r="ZC59" s="0"/>
      <c r="ZD59" s="0"/>
      <c r="ZE59" s="0"/>
      <c r="ZF59" s="0"/>
      <c r="ZG59" s="0"/>
      <c r="ZH59" s="0"/>
      <c r="ZI59" s="0"/>
      <c r="ZJ59" s="0"/>
      <c r="ZK59" s="0"/>
      <c r="ZL59" s="0"/>
      <c r="ZM59" s="0"/>
      <c r="ZN59" s="0"/>
      <c r="ZO59" s="0"/>
      <c r="ZP59" s="0"/>
      <c r="ZQ59" s="0"/>
      <c r="ZR59" s="0"/>
      <c r="ZS59" s="0"/>
      <c r="ZT59" s="0"/>
      <c r="ZU59" s="0"/>
      <c r="ZV59" s="0"/>
      <c r="ZW59" s="0"/>
      <c r="ZX59" s="0"/>
      <c r="ZY59" s="0"/>
      <c r="ZZ59" s="0"/>
      <c r="AAA59" s="0"/>
      <c r="AAB59" s="0"/>
      <c r="AAC59" s="0"/>
      <c r="AAD59" s="0"/>
      <c r="AAE59" s="0"/>
      <c r="AAF59" s="0"/>
      <c r="AAG59" s="0"/>
      <c r="AAH59" s="0"/>
      <c r="AAI59" s="0"/>
      <c r="AAJ59" s="0"/>
      <c r="AAK59" s="0"/>
      <c r="AAL59" s="0"/>
      <c r="AAM59" s="0"/>
      <c r="AAN59" s="0"/>
      <c r="AAO59" s="0"/>
      <c r="AAP59" s="0"/>
      <c r="AAQ59" s="0"/>
      <c r="AAR59" s="0"/>
      <c r="AAS59" s="0"/>
      <c r="AAT59" s="0"/>
      <c r="AAU59" s="0"/>
      <c r="AAV59" s="0"/>
      <c r="AAW59" s="0"/>
      <c r="AAX59" s="0"/>
      <c r="AAY59" s="0"/>
      <c r="AAZ59" s="0"/>
      <c r="ABA59" s="0"/>
      <c r="ABB59" s="0"/>
      <c r="ABC59" s="0"/>
      <c r="ABD59" s="0"/>
      <c r="ABE59" s="0"/>
      <c r="ABF59" s="0"/>
      <c r="ABG59" s="0"/>
      <c r="ABH59" s="0"/>
      <c r="ABI59" s="0"/>
      <c r="ABJ59" s="0"/>
      <c r="ABK59" s="0"/>
      <c r="ABL59" s="0"/>
      <c r="ABM59" s="0"/>
      <c r="ABN59" s="0"/>
      <c r="ABO59" s="0"/>
      <c r="ABP59" s="0"/>
      <c r="ABQ59" s="0"/>
      <c r="ABR59" s="0"/>
      <c r="ABS59" s="0"/>
      <c r="ABT59" s="0"/>
      <c r="ABU59" s="0"/>
      <c r="ABV59" s="0"/>
      <c r="ABW59" s="0"/>
      <c r="ABX59" s="0"/>
      <c r="ABY59" s="0"/>
      <c r="ABZ59" s="0"/>
      <c r="ACA59" s="0"/>
      <c r="ACB59" s="0"/>
      <c r="ACC59" s="0"/>
      <c r="ACD59" s="0"/>
      <c r="ACE59" s="0"/>
      <c r="ACF59" s="0"/>
      <c r="ACG59" s="0"/>
      <c r="ACH59" s="0"/>
      <c r="ACI59" s="0"/>
      <c r="ACJ59" s="0"/>
      <c r="ACK59" s="0"/>
      <c r="ACL59" s="0"/>
      <c r="ACM59" s="0"/>
      <c r="ACN59" s="0"/>
      <c r="ACO59" s="0"/>
      <c r="ACP59" s="0"/>
      <c r="ACQ59" s="0"/>
      <c r="ACR59" s="0"/>
      <c r="ACS59" s="0"/>
      <c r="ACT59" s="0"/>
      <c r="ACU59" s="0"/>
      <c r="ACV59" s="0"/>
      <c r="ACW59" s="0"/>
      <c r="ACX59" s="0"/>
      <c r="ACY59" s="0"/>
      <c r="ACZ59" s="0"/>
      <c r="ADA59" s="0"/>
      <c r="ADB59" s="0"/>
      <c r="ADC59" s="0"/>
      <c r="ADD59" s="0"/>
      <c r="ADE59" s="0"/>
      <c r="ADF59" s="0"/>
      <c r="ADG59" s="0"/>
      <c r="ADH59" s="0"/>
      <c r="ADI59" s="0"/>
      <c r="ADJ59" s="0"/>
      <c r="ADK59" s="0"/>
      <c r="ADL59" s="0"/>
      <c r="ADM59" s="0"/>
      <c r="ADN59" s="0"/>
      <c r="ADO59" s="0"/>
      <c r="ADP59" s="0"/>
      <c r="ADQ59" s="0"/>
      <c r="ADR59" s="0"/>
      <c r="ADS59" s="0"/>
      <c r="ADT59" s="0"/>
      <c r="ADU59" s="0"/>
      <c r="ADV59" s="0"/>
      <c r="ADW59" s="0"/>
      <c r="ADX59" s="0"/>
      <c r="ADY59" s="0"/>
      <c r="ADZ59" s="0"/>
      <c r="AEA59" s="0"/>
      <c r="AEB59" s="0"/>
      <c r="AEC59" s="0"/>
      <c r="AED59" s="0"/>
      <c r="AEE59" s="0"/>
      <c r="AEF59" s="0"/>
      <c r="AEG59" s="0"/>
      <c r="AEH59" s="0"/>
      <c r="AEI59" s="0"/>
      <c r="AEJ59" s="0"/>
      <c r="AEK59" s="0"/>
      <c r="AEL59" s="0"/>
      <c r="AEM59" s="0"/>
      <c r="AEN59" s="0"/>
      <c r="AEO59" s="0"/>
      <c r="AEP59" s="0"/>
      <c r="AEQ59" s="0"/>
      <c r="AER59" s="0"/>
      <c r="AES59" s="0"/>
      <c r="AET59" s="0"/>
      <c r="AEU59" s="0"/>
      <c r="AEV59" s="0"/>
      <c r="AEW59" s="0"/>
      <c r="AEX59" s="0"/>
      <c r="AEY59" s="0"/>
      <c r="AEZ59" s="0"/>
      <c r="AFA59" s="0"/>
      <c r="AFB59" s="0"/>
      <c r="AFC59" s="0"/>
      <c r="AFD59" s="0"/>
      <c r="AFE59" s="0"/>
      <c r="AFF59" s="0"/>
      <c r="AFG59" s="0"/>
      <c r="AFH59" s="0"/>
      <c r="AFI59" s="0"/>
      <c r="AFJ59" s="0"/>
      <c r="AFK59" s="0"/>
      <c r="AFL59" s="0"/>
      <c r="AFM59" s="0"/>
      <c r="AFN59" s="0"/>
      <c r="AFO59" s="0"/>
      <c r="AFP59" s="0"/>
      <c r="AFQ59" s="0"/>
      <c r="AFR59" s="0"/>
      <c r="AFS59" s="0"/>
      <c r="AFT59" s="0"/>
      <c r="AFU59" s="0"/>
      <c r="AFV59" s="0"/>
      <c r="AFW59" s="0"/>
      <c r="AFX59" s="0"/>
      <c r="AFY59" s="0"/>
      <c r="AFZ59" s="0"/>
      <c r="AGA59" s="0"/>
      <c r="AGB59" s="0"/>
      <c r="AGC59" s="0"/>
      <c r="AGD59" s="0"/>
      <c r="AGE59" s="0"/>
      <c r="AGF59" s="0"/>
      <c r="AGG59" s="0"/>
      <c r="AGH59" s="0"/>
      <c r="AGI59" s="0"/>
      <c r="AGJ59" s="0"/>
      <c r="AGK59" s="0"/>
      <c r="AGL59" s="0"/>
      <c r="AGM59" s="0"/>
      <c r="AGN59" s="0"/>
      <c r="AGO59" s="0"/>
      <c r="AGP59" s="0"/>
      <c r="AGQ59" s="0"/>
      <c r="AGR59" s="0"/>
      <c r="AGS59" s="0"/>
      <c r="AGT59" s="0"/>
      <c r="AGU59" s="0"/>
      <c r="AGV59" s="0"/>
      <c r="AGW59" s="0"/>
      <c r="AGX59" s="0"/>
      <c r="AGY59" s="0"/>
      <c r="AGZ59" s="0"/>
      <c r="AHA59" s="0"/>
      <c r="AHB59" s="0"/>
      <c r="AHC59" s="0"/>
      <c r="AHD59" s="0"/>
      <c r="AHE59" s="0"/>
      <c r="AHF59" s="0"/>
      <c r="AHG59" s="0"/>
      <c r="AHH59" s="0"/>
      <c r="AHI59" s="0"/>
      <c r="AHJ59" s="0"/>
      <c r="AHK59" s="0"/>
      <c r="AHL59" s="0"/>
      <c r="AHM59" s="0"/>
      <c r="AHN59" s="0"/>
      <c r="AHO59" s="0"/>
      <c r="AHP59" s="0"/>
      <c r="AHQ59" s="0"/>
      <c r="AHR59" s="0"/>
      <c r="AHS59" s="0"/>
      <c r="AHT59" s="0"/>
      <c r="AHU59" s="0"/>
      <c r="AHV59" s="0"/>
      <c r="AHW59" s="0"/>
      <c r="AHX59" s="0"/>
      <c r="AHY59" s="0"/>
      <c r="AHZ59" s="0"/>
      <c r="AIA59" s="0"/>
      <c r="AIB59" s="0"/>
      <c r="AIC59" s="0"/>
      <c r="AID59" s="0"/>
      <c r="AIE59" s="0"/>
      <c r="AIF59" s="0"/>
      <c r="AIG59" s="0"/>
      <c r="AIH59" s="0"/>
      <c r="AII59" s="0"/>
      <c r="AIJ59" s="0"/>
      <c r="AIK59" s="0"/>
      <c r="AIL59" s="0"/>
      <c r="AIM59" s="0"/>
      <c r="AIN59" s="0"/>
      <c r="AIO59" s="0"/>
      <c r="AIP59" s="0"/>
      <c r="AIQ59" s="0"/>
      <c r="AIR59" s="0"/>
      <c r="AIS59" s="0"/>
      <c r="AIT59" s="0"/>
      <c r="AIU59" s="0"/>
      <c r="AIV59" s="0"/>
      <c r="AIW59" s="0"/>
      <c r="AIX59" s="0"/>
      <c r="AIY59" s="0"/>
      <c r="AIZ59" s="0"/>
      <c r="AJA59" s="0"/>
      <c r="AJB59" s="0"/>
      <c r="AJC59" s="0"/>
      <c r="AJD59" s="0"/>
      <c r="AJE59" s="0"/>
      <c r="AJF59" s="0"/>
      <c r="AJG59" s="0"/>
      <c r="AJH59" s="0"/>
      <c r="AJI59" s="0"/>
      <c r="AJJ59" s="0"/>
      <c r="AJK59" s="0"/>
      <c r="AJL59" s="0"/>
      <c r="AJM59" s="0"/>
      <c r="AJN59" s="0"/>
      <c r="AJO59" s="0"/>
      <c r="AJP59" s="0"/>
      <c r="AJQ59" s="0"/>
      <c r="AJR59" s="0"/>
      <c r="AJS59" s="0"/>
      <c r="AJT59" s="0"/>
      <c r="AJU59" s="0"/>
      <c r="AJV59" s="0"/>
      <c r="AJW59" s="0"/>
      <c r="AJX59" s="0"/>
      <c r="AJY59" s="0"/>
      <c r="AJZ59" s="0"/>
      <c r="AKA59" s="0"/>
      <c r="AKB59" s="0"/>
      <c r="AKC59" s="0"/>
      <c r="AKD59" s="0"/>
      <c r="AKE59" s="0"/>
      <c r="AKF59" s="0"/>
      <c r="AKG59" s="0"/>
      <c r="AKH59" s="0"/>
      <c r="AKI59" s="0"/>
      <c r="AKJ59" s="0"/>
      <c r="AKK59" s="0"/>
      <c r="AKL59" s="0"/>
      <c r="AKM59" s="0"/>
      <c r="AKN59" s="0"/>
      <c r="AKO59" s="0"/>
      <c r="AKP59" s="0"/>
      <c r="AKQ59" s="0"/>
      <c r="AKR59" s="0"/>
      <c r="AKS59" s="0"/>
      <c r="AKT59" s="0"/>
      <c r="AKU59" s="0"/>
      <c r="AKV59" s="0"/>
      <c r="AKW59" s="0"/>
      <c r="AKX59" s="0"/>
      <c r="AKY59" s="0"/>
      <c r="AKZ59" s="0"/>
      <c r="ALA59" s="0"/>
      <c r="ALB59" s="0"/>
      <c r="ALC59" s="0"/>
      <c r="ALD59" s="0"/>
      <c r="ALE59" s="0"/>
      <c r="ALF59" s="0"/>
      <c r="ALG59" s="0"/>
      <c r="ALH59" s="0"/>
      <c r="ALI59" s="0"/>
      <c r="ALJ59" s="0"/>
      <c r="ALK59" s="0"/>
      <c r="ALL59" s="0"/>
      <c r="ALM59" s="0"/>
      <c r="ALN59" s="0"/>
      <c r="ALO59" s="0"/>
      <c r="ALP59" s="0"/>
      <c r="ALQ59" s="0"/>
      <c r="ALR59" s="0"/>
      <c r="ALS59" s="0"/>
      <c r="ALT59" s="0"/>
      <c r="ALU59" s="0"/>
      <c r="ALV59" s="0"/>
      <c r="ALW59" s="0"/>
      <c r="ALX59" s="0"/>
      <c r="ALY59" s="0"/>
      <c r="ALZ59" s="0"/>
      <c r="AMA59" s="0"/>
      <c r="AMB59" s="0"/>
      <c r="AMC59" s="0"/>
      <c r="AMD59" s="0"/>
      <c r="AME59" s="0"/>
      <c r="AMF59" s="0"/>
      <c r="AMG59" s="0"/>
      <c r="AMH59" s="0"/>
      <c r="AMI59" s="0"/>
    </row>
    <row r="60" customFormat="false" ht="30" hidden="false" customHeight="true" outlineLevel="0" collapsed="false">
      <c r="A60" s="1" t="s">
        <v>179</v>
      </c>
      <c r="B60" s="1" t="s">
        <v>180</v>
      </c>
      <c r="C60" s="1" t="s">
        <v>181</v>
      </c>
      <c r="D60" s="1" t="s">
        <v>137</v>
      </c>
      <c r="E60" s="1" t="n">
        <f aca="false">D60-C60</f>
        <v>2</v>
      </c>
      <c r="F60" s="1" t="n">
        <v>3853.5</v>
      </c>
      <c r="G60" s="1" t="n">
        <f aca="false">F60*E60</f>
        <v>7707</v>
      </c>
      <c r="H60" s="12" t="s">
        <v>182</v>
      </c>
      <c r="I60" s="13" t="n">
        <v>15414</v>
      </c>
      <c r="J60" s="1" t="n">
        <f aca="false">G60-I60</f>
        <v>-7707</v>
      </c>
      <c r="K60" s="14"/>
      <c r="L60" s="15" t="s">
        <v>183</v>
      </c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  <c r="IX60" s="0"/>
      <c r="IY60" s="0"/>
      <c r="IZ60" s="0"/>
      <c r="JA60" s="0"/>
      <c r="JB60" s="0"/>
      <c r="JC60" s="0"/>
      <c r="JD60" s="0"/>
      <c r="JE60" s="0"/>
      <c r="JF60" s="0"/>
      <c r="JG60" s="0"/>
      <c r="JH60" s="0"/>
      <c r="JI60" s="0"/>
      <c r="JJ60" s="0"/>
      <c r="JK60" s="0"/>
      <c r="JL60" s="0"/>
      <c r="JM60" s="0"/>
      <c r="JN60" s="0"/>
      <c r="JO60" s="0"/>
      <c r="JP60" s="0"/>
      <c r="JQ60" s="0"/>
      <c r="JR60" s="0"/>
      <c r="JS60" s="0"/>
      <c r="JT60" s="0"/>
      <c r="JU60" s="0"/>
      <c r="JV60" s="0"/>
      <c r="JW60" s="0"/>
      <c r="JX60" s="0"/>
      <c r="JY60" s="0"/>
      <c r="JZ60" s="0"/>
      <c r="KA60" s="0"/>
      <c r="KB60" s="0"/>
      <c r="KC60" s="0"/>
      <c r="KD60" s="0"/>
      <c r="KE60" s="0"/>
      <c r="KF60" s="0"/>
      <c r="KG60" s="0"/>
      <c r="KH60" s="0"/>
      <c r="KI60" s="0"/>
      <c r="KJ60" s="0"/>
      <c r="KK60" s="0"/>
      <c r="KL60" s="0"/>
      <c r="KM60" s="0"/>
      <c r="KN60" s="0"/>
      <c r="KO60" s="0"/>
      <c r="KP60" s="0"/>
      <c r="KQ60" s="0"/>
      <c r="KR60" s="0"/>
      <c r="KS60" s="0"/>
      <c r="KT60" s="0"/>
      <c r="KU60" s="0"/>
      <c r="KV60" s="0"/>
      <c r="KW60" s="0"/>
      <c r="KX60" s="0"/>
      <c r="KY60" s="0"/>
      <c r="KZ60" s="0"/>
      <c r="LA60" s="0"/>
      <c r="LB60" s="0"/>
      <c r="LC60" s="0"/>
      <c r="LD60" s="0"/>
      <c r="LE60" s="0"/>
      <c r="LF60" s="0"/>
      <c r="LG60" s="0"/>
      <c r="LH60" s="0"/>
      <c r="LI60" s="0"/>
      <c r="LJ60" s="0"/>
      <c r="LK60" s="0"/>
      <c r="LL60" s="0"/>
      <c r="LM60" s="0"/>
      <c r="LN60" s="0"/>
      <c r="LO60" s="0"/>
      <c r="LP60" s="0"/>
      <c r="LQ60" s="0"/>
      <c r="LR60" s="0"/>
      <c r="LS60" s="0"/>
      <c r="LT60" s="0"/>
      <c r="LU60" s="0"/>
      <c r="LV60" s="0"/>
      <c r="LW60" s="0"/>
      <c r="LX60" s="0"/>
      <c r="LY60" s="0"/>
      <c r="LZ60" s="0"/>
      <c r="MA60" s="0"/>
      <c r="MB60" s="0"/>
      <c r="MC60" s="0"/>
      <c r="MD60" s="0"/>
      <c r="ME60" s="0"/>
      <c r="MF60" s="0"/>
      <c r="MG60" s="0"/>
      <c r="MH60" s="0"/>
      <c r="MI60" s="0"/>
      <c r="MJ60" s="0"/>
      <c r="MK60" s="0"/>
      <c r="ML60" s="0"/>
      <c r="MM60" s="0"/>
      <c r="MN60" s="0"/>
      <c r="MO60" s="0"/>
      <c r="MP60" s="0"/>
      <c r="MQ60" s="0"/>
      <c r="MR60" s="0"/>
      <c r="MS60" s="0"/>
      <c r="MT60" s="0"/>
      <c r="MU60" s="0"/>
      <c r="MV60" s="0"/>
      <c r="MW60" s="0"/>
      <c r="MX60" s="0"/>
      <c r="MY60" s="0"/>
      <c r="MZ60" s="0"/>
      <c r="NA60" s="0"/>
      <c r="NB60" s="0"/>
      <c r="NC60" s="0"/>
      <c r="ND60" s="0"/>
      <c r="NE60" s="0"/>
      <c r="NF60" s="0"/>
      <c r="NG60" s="0"/>
      <c r="NH60" s="0"/>
      <c r="NI60" s="0"/>
      <c r="NJ60" s="0"/>
      <c r="NK60" s="0"/>
      <c r="NL60" s="0"/>
      <c r="NM60" s="0"/>
      <c r="NN60" s="0"/>
      <c r="NO60" s="0"/>
      <c r="NP60" s="0"/>
      <c r="NQ60" s="0"/>
      <c r="NR60" s="0"/>
      <c r="NS60" s="0"/>
      <c r="NT60" s="0"/>
      <c r="NU60" s="0"/>
      <c r="NV60" s="0"/>
      <c r="NW60" s="0"/>
      <c r="NX60" s="0"/>
      <c r="NY60" s="0"/>
      <c r="NZ60" s="0"/>
      <c r="OA60" s="0"/>
      <c r="OB60" s="0"/>
      <c r="OC60" s="0"/>
      <c r="OD60" s="0"/>
      <c r="OE60" s="0"/>
      <c r="OF60" s="0"/>
      <c r="OG60" s="0"/>
      <c r="OH60" s="0"/>
      <c r="OI60" s="0"/>
      <c r="OJ60" s="0"/>
      <c r="OK60" s="0"/>
      <c r="OL60" s="0"/>
      <c r="OM60" s="0"/>
      <c r="ON60" s="0"/>
      <c r="OO60" s="0"/>
      <c r="OP60" s="0"/>
      <c r="OQ60" s="0"/>
      <c r="OR60" s="0"/>
      <c r="OS60" s="0"/>
      <c r="OT60" s="0"/>
      <c r="OU60" s="0"/>
      <c r="OV60" s="0"/>
      <c r="OW60" s="0"/>
      <c r="OX60" s="0"/>
      <c r="OY60" s="0"/>
      <c r="OZ60" s="0"/>
      <c r="PA60" s="0"/>
      <c r="PB60" s="0"/>
      <c r="PC60" s="0"/>
      <c r="PD60" s="0"/>
      <c r="PE60" s="0"/>
      <c r="PF60" s="0"/>
      <c r="PG60" s="0"/>
      <c r="PH60" s="0"/>
      <c r="PI60" s="0"/>
      <c r="PJ60" s="0"/>
      <c r="PK60" s="0"/>
      <c r="PL60" s="0"/>
      <c r="PM60" s="0"/>
      <c r="PN60" s="0"/>
      <c r="PO60" s="0"/>
      <c r="PP60" s="0"/>
      <c r="PQ60" s="0"/>
      <c r="PR60" s="0"/>
      <c r="PS60" s="0"/>
      <c r="PT60" s="0"/>
      <c r="PU60" s="0"/>
      <c r="PV60" s="0"/>
      <c r="PW60" s="0"/>
      <c r="PX60" s="0"/>
      <c r="PY60" s="0"/>
      <c r="PZ60" s="0"/>
      <c r="QA60" s="0"/>
      <c r="QB60" s="0"/>
      <c r="QC60" s="0"/>
      <c r="QD60" s="0"/>
      <c r="QE60" s="0"/>
      <c r="QF60" s="0"/>
      <c r="QG60" s="0"/>
      <c r="QH60" s="0"/>
      <c r="QI60" s="0"/>
      <c r="QJ60" s="0"/>
      <c r="QK60" s="0"/>
      <c r="QL60" s="0"/>
      <c r="QM60" s="0"/>
      <c r="QN60" s="0"/>
      <c r="QO60" s="0"/>
      <c r="QP60" s="0"/>
      <c r="QQ60" s="0"/>
      <c r="QR60" s="0"/>
      <c r="QS60" s="0"/>
      <c r="QT60" s="0"/>
      <c r="QU60" s="0"/>
      <c r="QV60" s="0"/>
      <c r="QW60" s="0"/>
      <c r="QX60" s="0"/>
      <c r="QY60" s="0"/>
      <c r="QZ60" s="0"/>
      <c r="RA60" s="0"/>
      <c r="RB60" s="0"/>
      <c r="RC60" s="0"/>
      <c r="RD60" s="0"/>
      <c r="RE60" s="0"/>
      <c r="RF60" s="0"/>
      <c r="RG60" s="0"/>
      <c r="RH60" s="0"/>
      <c r="RI60" s="0"/>
      <c r="RJ60" s="0"/>
      <c r="RK60" s="0"/>
      <c r="RL60" s="0"/>
      <c r="RM60" s="0"/>
      <c r="RN60" s="0"/>
      <c r="RO60" s="0"/>
      <c r="RP60" s="0"/>
      <c r="RQ60" s="0"/>
      <c r="RR60" s="0"/>
      <c r="RS60" s="0"/>
      <c r="RT60" s="0"/>
      <c r="RU60" s="0"/>
      <c r="RV60" s="0"/>
      <c r="RW60" s="0"/>
      <c r="RX60" s="0"/>
      <c r="RY60" s="0"/>
      <c r="RZ60" s="0"/>
      <c r="SA60" s="0"/>
      <c r="SB60" s="0"/>
      <c r="SC60" s="0"/>
      <c r="SD60" s="0"/>
      <c r="SE60" s="0"/>
      <c r="SF60" s="0"/>
      <c r="SG60" s="0"/>
      <c r="SH60" s="0"/>
      <c r="SI60" s="0"/>
      <c r="SJ60" s="0"/>
      <c r="SK60" s="0"/>
      <c r="SL60" s="0"/>
      <c r="SM60" s="0"/>
      <c r="SN60" s="0"/>
      <c r="SO60" s="0"/>
      <c r="SP60" s="0"/>
      <c r="SQ60" s="0"/>
      <c r="SR60" s="0"/>
      <c r="SS60" s="0"/>
      <c r="ST60" s="0"/>
      <c r="SU60" s="0"/>
      <c r="SV60" s="0"/>
      <c r="SW60" s="0"/>
      <c r="SX60" s="0"/>
      <c r="SY60" s="0"/>
      <c r="SZ60" s="0"/>
      <c r="TA60" s="0"/>
      <c r="TB60" s="0"/>
      <c r="TC60" s="0"/>
      <c r="TD60" s="0"/>
      <c r="TE60" s="0"/>
      <c r="TF60" s="0"/>
      <c r="TG60" s="0"/>
      <c r="TH60" s="0"/>
      <c r="TI60" s="0"/>
      <c r="TJ60" s="0"/>
      <c r="TK60" s="0"/>
      <c r="TL60" s="0"/>
      <c r="TM60" s="0"/>
      <c r="TN60" s="0"/>
      <c r="TO60" s="0"/>
      <c r="TP60" s="0"/>
      <c r="TQ60" s="0"/>
      <c r="TR60" s="0"/>
      <c r="TS60" s="0"/>
      <c r="TT60" s="0"/>
      <c r="TU60" s="0"/>
      <c r="TV60" s="0"/>
      <c r="TW60" s="0"/>
      <c r="TX60" s="0"/>
      <c r="TY60" s="0"/>
      <c r="TZ60" s="0"/>
      <c r="UA60" s="0"/>
      <c r="UB60" s="0"/>
      <c r="UC60" s="0"/>
      <c r="UD60" s="0"/>
      <c r="UE60" s="0"/>
      <c r="UF60" s="0"/>
      <c r="UG60" s="0"/>
      <c r="UH60" s="0"/>
      <c r="UI60" s="0"/>
      <c r="UJ60" s="0"/>
      <c r="UK60" s="0"/>
      <c r="UL60" s="0"/>
      <c r="UM60" s="0"/>
      <c r="UN60" s="0"/>
      <c r="UO60" s="0"/>
      <c r="UP60" s="0"/>
      <c r="UQ60" s="0"/>
      <c r="UR60" s="0"/>
      <c r="US60" s="0"/>
      <c r="UT60" s="0"/>
      <c r="UU60" s="0"/>
      <c r="UV60" s="0"/>
      <c r="UW60" s="0"/>
      <c r="UX60" s="0"/>
      <c r="UY60" s="0"/>
      <c r="UZ60" s="0"/>
      <c r="VA60" s="0"/>
      <c r="VB60" s="0"/>
      <c r="VC60" s="0"/>
      <c r="VD60" s="0"/>
      <c r="VE60" s="0"/>
      <c r="VF60" s="0"/>
      <c r="VG60" s="0"/>
      <c r="VH60" s="0"/>
      <c r="VI60" s="0"/>
      <c r="VJ60" s="0"/>
      <c r="VK60" s="0"/>
      <c r="VL60" s="0"/>
      <c r="VM60" s="0"/>
      <c r="VN60" s="0"/>
      <c r="VO60" s="0"/>
      <c r="VP60" s="0"/>
      <c r="VQ60" s="0"/>
      <c r="VR60" s="0"/>
      <c r="VS60" s="0"/>
      <c r="VT60" s="0"/>
      <c r="VU60" s="0"/>
      <c r="VV60" s="0"/>
      <c r="VW60" s="0"/>
      <c r="VX60" s="0"/>
      <c r="VY60" s="0"/>
      <c r="VZ60" s="0"/>
      <c r="WA60" s="0"/>
      <c r="WB60" s="0"/>
      <c r="WC60" s="0"/>
      <c r="WD60" s="0"/>
      <c r="WE60" s="0"/>
      <c r="WF60" s="0"/>
      <c r="WG60" s="0"/>
      <c r="WH60" s="0"/>
      <c r="WI60" s="0"/>
      <c r="WJ60" s="0"/>
      <c r="WK60" s="0"/>
      <c r="WL60" s="0"/>
      <c r="WM60" s="0"/>
      <c r="WN60" s="0"/>
      <c r="WO60" s="0"/>
      <c r="WP60" s="0"/>
      <c r="WQ60" s="0"/>
      <c r="WR60" s="0"/>
      <c r="WS60" s="0"/>
      <c r="WT60" s="0"/>
      <c r="WU60" s="0"/>
      <c r="WV60" s="0"/>
      <c r="WW60" s="0"/>
      <c r="WX60" s="0"/>
      <c r="WY60" s="0"/>
      <c r="WZ60" s="0"/>
      <c r="XA60" s="0"/>
      <c r="XB60" s="0"/>
      <c r="XC60" s="0"/>
      <c r="XD60" s="0"/>
      <c r="XE60" s="0"/>
      <c r="XF60" s="0"/>
      <c r="XG60" s="0"/>
      <c r="XH60" s="0"/>
      <c r="XI60" s="0"/>
      <c r="XJ60" s="0"/>
      <c r="XK60" s="0"/>
      <c r="XL60" s="0"/>
      <c r="XM60" s="0"/>
      <c r="XN60" s="0"/>
      <c r="XO60" s="0"/>
      <c r="XP60" s="0"/>
      <c r="XQ60" s="0"/>
      <c r="XR60" s="0"/>
      <c r="XS60" s="0"/>
      <c r="XT60" s="0"/>
      <c r="XU60" s="0"/>
      <c r="XV60" s="0"/>
      <c r="XW60" s="0"/>
      <c r="XX60" s="0"/>
      <c r="XY60" s="0"/>
      <c r="XZ60" s="0"/>
      <c r="YA60" s="0"/>
      <c r="YB60" s="0"/>
      <c r="YC60" s="0"/>
      <c r="YD60" s="0"/>
      <c r="YE60" s="0"/>
      <c r="YF60" s="0"/>
      <c r="YG60" s="0"/>
      <c r="YH60" s="0"/>
      <c r="YI60" s="0"/>
      <c r="YJ60" s="0"/>
      <c r="YK60" s="0"/>
      <c r="YL60" s="0"/>
      <c r="YM60" s="0"/>
      <c r="YN60" s="0"/>
      <c r="YO60" s="0"/>
      <c r="YP60" s="0"/>
      <c r="YQ60" s="0"/>
      <c r="YR60" s="0"/>
      <c r="YS60" s="0"/>
      <c r="YT60" s="0"/>
      <c r="YU60" s="0"/>
      <c r="YV60" s="0"/>
      <c r="YW60" s="0"/>
      <c r="YX60" s="0"/>
      <c r="YY60" s="0"/>
      <c r="YZ60" s="0"/>
      <c r="ZA60" s="0"/>
      <c r="ZB60" s="0"/>
      <c r="ZC60" s="0"/>
      <c r="ZD60" s="0"/>
      <c r="ZE60" s="0"/>
      <c r="ZF60" s="0"/>
      <c r="ZG60" s="0"/>
      <c r="ZH60" s="0"/>
      <c r="ZI60" s="0"/>
      <c r="ZJ60" s="0"/>
      <c r="ZK60" s="0"/>
      <c r="ZL60" s="0"/>
      <c r="ZM60" s="0"/>
      <c r="ZN60" s="0"/>
      <c r="ZO60" s="0"/>
      <c r="ZP60" s="0"/>
      <c r="ZQ60" s="0"/>
      <c r="ZR60" s="0"/>
      <c r="ZS60" s="0"/>
      <c r="ZT60" s="0"/>
      <c r="ZU60" s="0"/>
      <c r="ZV60" s="0"/>
      <c r="ZW60" s="0"/>
      <c r="ZX60" s="0"/>
      <c r="ZY60" s="0"/>
      <c r="ZZ60" s="0"/>
      <c r="AAA60" s="0"/>
      <c r="AAB60" s="0"/>
      <c r="AAC60" s="0"/>
      <c r="AAD60" s="0"/>
      <c r="AAE60" s="0"/>
      <c r="AAF60" s="0"/>
      <c r="AAG60" s="0"/>
      <c r="AAH60" s="0"/>
      <c r="AAI60" s="0"/>
      <c r="AAJ60" s="0"/>
      <c r="AAK60" s="0"/>
      <c r="AAL60" s="0"/>
      <c r="AAM60" s="0"/>
      <c r="AAN60" s="0"/>
      <c r="AAO60" s="0"/>
      <c r="AAP60" s="0"/>
      <c r="AAQ60" s="0"/>
      <c r="AAR60" s="0"/>
      <c r="AAS60" s="0"/>
      <c r="AAT60" s="0"/>
      <c r="AAU60" s="0"/>
      <c r="AAV60" s="0"/>
      <c r="AAW60" s="0"/>
      <c r="AAX60" s="0"/>
      <c r="AAY60" s="0"/>
      <c r="AAZ60" s="0"/>
      <c r="ABA60" s="0"/>
      <c r="ABB60" s="0"/>
      <c r="ABC60" s="0"/>
      <c r="ABD60" s="0"/>
      <c r="ABE60" s="0"/>
      <c r="ABF60" s="0"/>
      <c r="ABG60" s="0"/>
      <c r="ABH60" s="0"/>
      <c r="ABI60" s="0"/>
      <c r="ABJ60" s="0"/>
      <c r="ABK60" s="0"/>
      <c r="ABL60" s="0"/>
      <c r="ABM60" s="0"/>
      <c r="ABN60" s="0"/>
      <c r="ABO60" s="0"/>
      <c r="ABP60" s="0"/>
      <c r="ABQ60" s="0"/>
      <c r="ABR60" s="0"/>
      <c r="ABS60" s="0"/>
      <c r="ABT60" s="0"/>
      <c r="ABU60" s="0"/>
      <c r="ABV60" s="0"/>
      <c r="ABW60" s="0"/>
      <c r="ABX60" s="0"/>
      <c r="ABY60" s="0"/>
      <c r="ABZ60" s="0"/>
      <c r="ACA60" s="0"/>
      <c r="ACB60" s="0"/>
      <c r="ACC60" s="0"/>
      <c r="ACD60" s="0"/>
      <c r="ACE60" s="0"/>
      <c r="ACF60" s="0"/>
      <c r="ACG60" s="0"/>
      <c r="ACH60" s="0"/>
      <c r="ACI60" s="0"/>
      <c r="ACJ60" s="0"/>
      <c r="ACK60" s="0"/>
      <c r="ACL60" s="0"/>
      <c r="ACM60" s="0"/>
      <c r="ACN60" s="0"/>
      <c r="ACO60" s="0"/>
      <c r="ACP60" s="0"/>
      <c r="ACQ60" s="0"/>
      <c r="ACR60" s="0"/>
      <c r="ACS60" s="0"/>
      <c r="ACT60" s="0"/>
      <c r="ACU60" s="0"/>
      <c r="ACV60" s="0"/>
      <c r="ACW60" s="0"/>
      <c r="ACX60" s="0"/>
      <c r="ACY60" s="0"/>
      <c r="ACZ60" s="0"/>
      <c r="ADA60" s="0"/>
      <c r="ADB60" s="0"/>
      <c r="ADC60" s="0"/>
      <c r="ADD60" s="0"/>
      <c r="ADE60" s="0"/>
      <c r="ADF60" s="0"/>
      <c r="ADG60" s="0"/>
      <c r="ADH60" s="0"/>
      <c r="ADI60" s="0"/>
      <c r="ADJ60" s="0"/>
      <c r="ADK60" s="0"/>
      <c r="ADL60" s="0"/>
      <c r="ADM60" s="0"/>
      <c r="ADN60" s="0"/>
      <c r="ADO60" s="0"/>
      <c r="ADP60" s="0"/>
      <c r="ADQ60" s="0"/>
      <c r="ADR60" s="0"/>
      <c r="ADS60" s="0"/>
      <c r="ADT60" s="0"/>
      <c r="ADU60" s="0"/>
      <c r="ADV60" s="0"/>
      <c r="ADW60" s="0"/>
      <c r="ADX60" s="0"/>
      <c r="ADY60" s="0"/>
      <c r="ADZ60" s="0"/>
      <c r="AEA60" s="0"/>
      <c r="AEB60" s="0"/>
      <c r="AEC60" s="0"/>
      <c r="AED60" s="0"/>
      <c r="AEE60" s="0"/>
      <c r="AEF60" s="0"/>
      <c r="AEG60" s="0"/>
      <c r="AEH60" s="0"/>
      <c r="AEI60" s="0"/>
      <c r="AEJ60" s="0"/>
      <c r="AEK60" s="0"/>
      <c r="AEL60" s="0"/>
      <c r="AEM60" s="0"/>
      <c r="AEN60" s="0"/>
      <c r="AEO60" s="0"/>
      <c r="AEP60" s="0"/>
      <c r="AEQ60" s="0"/>
      <c r="AER60" s="0"/>
      <c r="AES60" s="0"/>
      <c r="AET60" s="0"/>
      <c r="AEU60" s="0"/>
      <c r="AEV60" s="0"/>
      <c r="AEW60" s="0"/>
      <c r="AEX60" s="0"/>
      <c r="AEY60" s="0"/>
      <c r="AEZ60" s="0"/>
      <c r="AFA60" s="0"/>
      <c r="AFB60" s="0"/>
      <c r="AFC60" s="0"/>
      <c r="AFD60" s="0"/>
      <c r="AFE60" s="0"/>
      <c r="AFF60" s="0"/>
      <c r="AFG60" s="0"/>
      <c r="AFH60" s="0"/>
      <c r="AFI60" s="0"/>
      <c r="AFJ60" s="0"/>
      <c r="AFK60" s="0"/>
      <c r="AFL60" s="0"/>
      <c r="AFM60" s="0"/>
      <c r="AFN60" s="0"/>
      <c r="AFO60" s="0"/>
      <c r="AFP60" s="0"/>
      <c r="AFQ60" s="0"/>
      <c r="AFR60" s="0"/>
      <c r="AFS60" s="0"/>
      <c r="AFT60" s="0"/>
      <c r="AFU60" s="0"/>
      <c r="AFV60" s="0"/>
      <c r="AFW60" s="0"/>
      <c r="AFX60" s="0"/>
      <c r="AFY60" s="0"/>
      <c r="AFZ60" s="0"/>
      <c r="AGA60" s="0"/>
      <c r="AGB60" s="0"/>
      <c r="AGC60" s="0"/>
      <c r="AGD60" s="0"/>
      <c r="AGE60" s="0"/>
      <c r="AGF60" s="0"/>
      <c r="AGG60" s="0"/>
      <c r="AGH60" s="0"/>
      <c r="AGI60" s="0"/>
      <c r="AGJ60" s="0"/>
      <c r="AGK60" s="0"/>
      <c r="AGL60" s="0"/>
      <c r="AGM60" s="0"/>
      <c r="AGN60" s="0"/>
      <c r="AGO60" s="0"/>
      <c r="AGP60" s="0"/>
      <c r="AGQ60" s="0"/>
      <c r="AGR60" s="0"/>
      <c r="AGS60" s="0"/>
      <c r="AGT60" s="0"/>
      <c r="AGU60" s="0"/>
      <c r="AGV60" s="0"/>
      <c r="AGW60" s="0"/>
      <c r="AGX60" s="0"/>
      <c r="AGY60" s="0"/>
      <c r="AGZ60" s="0"/>
      <c r="AHA60" s="0"/>
      <c r="AHB60" s="0"/>
      <c r="AHC60" s="0"/>
      <c r="AHD60" s="0"/>
      <c r="AHE60" s="0"/>
      <c r="AHF60" s="0"/>
      <c r="AHG60" s="0"/>
      <c r="AHH60" s="0"/>
      <c r="AHI60" s="0"/>
      <c r="AHJ60" s="0"/>
      <c r="AHK60" s="0"/>
      <c r="AHL60" s="0"/>
      <c r="AHM60" s="0"/>
      <c r="AHN60" s="0"/>
      <c r="AHO60" s="0"/>
      <c r="AHP60" s="0"/>
      <c r="AHQ60" s="0"/>
      <c r="AHR60" s="0"/>
      <c r="AHS60" s="0"/>
      <c r="AHT60" s="0"/>
      <c r="AHU60" s="0"/>
      <c r="AHV60" s="0"/>
      <c r="AHW60" s="0"/>
      <c r="AHX60" s="0"/>
      <c r="AHY60" s="0"/>
      <c r="AHZ60" s="0"/>
      <c r="AIA60" s="0"/>
      <c r="AIB60" s="0"/>
      <c r="AIC60" s="0"/>
      <c r="AID60" s="0"/>
      <c r="AIE60" s="0"/>
      <c r="AIF60" s="0"/>
      <c r="AIG60" s="0"/>
      <c r="AIH60" s="0"/>
      <c r="AII60" s="0"/>
      <c r="AIJ60" s="0"/>
      <c r="AIK60" s="0"/>
      <c r="AIL60" s="0"/>
      <c r="AIM60" s="0"/>
      <c r="AIN60" s="0"/>
      <c r="AIO60" s="0"/>
      <c r="AIP60" s="0"/>
      <c r="AIQ60" s="0"/>
      <c r="AIR60" s="0"/>
      <c r="AIS60" s="0"/>
      <c r="AIT60" s="0"/>
      <c r="AIU60" s="0"/>
      <c r="AIV60" s="0"/>
      <c r="AIW60" s="0"/>
      <c r="AIX60" s="0"/>
      <c r="AIY60" s="0"/>
      <c r="AIZ60" s="0"/>
      <c r="AJA60" s="0"/>
      <c r="AJB60" s="0"/>
      <c r="AJC60" s="0"/>
      <c r="AJD60" s="0"/>
      <c r="AJE60" s="0"/>
      <c r="AJF60" s="0"/>
      <c r="AJG60" s="0"/>
      <c r="AJH60" s="0"/>
      <c r="AJI60" s="0"/>
      <c r="AJJ60" s="0"/>
      <c r="AJK60" s="0"/>
      <c r="AJL60" s="0"/>
      <c r="AJM60" s="0"/>
      <c r="AJN60" s="0"/>
      <c r="AJO60" s="0"/>
      <c r="AJP60" s="0"/>
      <c r="AJQ60" s="0"/>
      <c r="AJR60" s="0"/>
      <c r="AJS60" s="0"/>
      <c r="AJT60" s="0"/>
      <c r="AJU60" s="0"/>
      <c r="AJV60" s="0"/>
      <c r="AJW60" s="0"/>
      <c r="AJX60" s="0"/>
      <c r="AJY60" s="0"/>
      <c r="AJZ60" s="0"/>
      <c r="AKA60" s="0"/>
      <c r="AKB60" s="0"/>
      <c r="AKC60" s="0"/>
      <c r="AKD60" s="0"/>
      <c r="AKE60" s="0"/>
      <c r="AKF60" s="0"/>
      <c r="AKG60" s="0"/>
      <c r="AKH60" s="0"/>
      <c r="AKI60" s="0"/>
      <c r="AKJ60" s="0"/>
      <c r="AKK60" s="0"/>
      <c r="AKL60" s="0"/>
      <c r="AKM60" s="0"/>
      <c r="AKN60" s="0"/>
      <c r="AKO60" s="0"/>
      <c r="AKP60" s="0"/>
      <c r="AKQ60" s="0"/>
      <c r="AKR60" s="0"/>
      <c r="AKS60" s="0"/>
      <c r="AKT60" s="0"/>
      <c r="AKU60" s="0"/>
      <c r="AKV60" s="0"/>
      <c r="AKW60" s="0"/>
      <c r="AKX60" s="0"/>
      <c r="AKY60" s="0"/>
      <c r="AKZ60" s="0"/>
      <c r="ALA60" s="0"/>
      <c r="ALB60" s="0"/>
      <c r="ALC60" s="0"/>
      <c r="ALD60" s="0"/>
      <c r="ALE60" s="0"/>
      <c r="ALF60" s="0"/>
      <c r="ALG60" s="0"/>
      <c r="ALH60" s="0"/>
      <c r="ALI60" s="0"/>
      <c r="ALJ60" s="0"/>
      <c r="ALK60" s="0"/>
      <c r="ALL60" s="0"/>
      <c r="ALM60" s="0"/>
      <c r="ALN60" s="0"/>
      <c r="ALO60" s="0"/>
      <c r="ALP60" s="0"/>
      <c r="ALQ60" s="0"/>
      <c r="ALR60" s="0"/>
      <c r="ALS60" s="0"/>
      <c r="ALT60" s="0"/>
      <c r="ALU60" s="0"/>
      <c r="ALV60" s="0"/>
      <c r="ALW60" s="0"/>
      <c r="ALX60" s="0"/>
      <c r="ALY60" s="0"/>
      <c r="ALZ60" s="0"/>
      <c r="AMA60" s="0"/>
      <c r="AMB60" s="0"/>
      <c r="AMC60" s="0"/>
      <c r="AMD60" s="0"/>
      <c r="AME60" s="0"/>
      <c r="AMF60" s="0"/>
      <c r="AMG60" s="0"/>
      <c r="AMH60" s="0"/>
      <c r="AMI60" s="0"/>
    </row>
    <row r="61" s="3" customFormat="true" ht="31.5" hidden="false" customHeight="true" outlineLevel="0" collapsed="false">
      <c r="A61" s="1" t="s">
        <v>184</v>
      </c>
      <c r="B61" s="1" t="s">
        <v>185</v>
      </c>
      <c r="C61" s="1" t="s">
        <v>181</v>
      </c>
      <c r="D61" s="1" t="s">
        <v>137</v>
      </c>
      <c r="E61" s="1" t="n">
        <f aca="false">D61-C61</f>
        <v>2</v>
      </c>
      <c r="F61" s="1" t="n">
        <v>3853.5</v>
      </c>
      <c r="G61" s="1" t="n">
        <f aca="false">F61*E61</f>
        <v>7707</v>
      </c>
      <c r="H61" s="12"/>
      <c r="I61" s="13" t="n">
        <v>0</v>
      </c>
      <c r="J61" s="1" t="n">
        <f aca="false">G61-I61</f>
        <v>7707</v>
      </c>
      <c r="K61" s="14"/>
      <c r="L61" s="15" t="s">
        <v>186</v>
      </c>
    </row>
    <row r="62" customFormat="false" ht="25.5" hidden="false" customHeight="false" outlineLevel="0" collapsed="false">
      <c r="A62" s="11" t="s">
        <v>187</v>
      </c>
      <c r="B62" s="1" t="s">
        <v>188</v>
      </c>
      <c r="C62" s="1" t="s">
        <v>189</v>
      </c>
      <c r="D62" s="1" t="s">
        <v>136</v>
      </c>
      <c r="E62" s="1" t="n">
        <f aca="false">D62-C62</f>
        <v>6</v>
      </c>
      <c r="F62" s="1" t="n">
        <v>3853.5</v>
      </c>
      <c r="G62" s="1" t="n">
        <f aca="false">F62*E62</f>
        <v>23121</v>
      </c>
      <c r="H62" s="12" t="s">
        <v>190</v>
      </c>
      <c r="I62" s="13" t="n">
        <v>23121</v>
      </c>
      <c r="J62" s="1" t="n">
        <f aca="false">G62-I62-I63-I63</f>
        <v>-46242</v>
      </c>
      <c r="K62" s="14"/>
      <c r="L62" s="15" t="s">
        <v>191</v>
      </c>
    </row>
    <row r="63" customFormat="false" ht="25.5" hidden="false" customHeight="false" outlineLevel="0" collapsed="false">
      <c r="A63" s="11"/>
      <c r="H63" s="12" t="s">
        <v>192</v>
      </c>
      <c r="I63" s="13" t="n">
        <v>23121</v>
      </c>
      <c r="K63" s="14"/>
      <c r="L63" s="15" t="s">
        <v>193</v>
      </c>
    </row>
    <row r="64" customFormat="false" ht="12.75" hidden="false" customHeight="false" outlineLevel="0" collapsed="false">
      <c r="K64" s="14"/>
      <c r="L64" s="15"/>
    </row>
  </sheetData>
  <mergeCells count="17">
    <mergeCell ref="A2:A3"/>
    <mergeCell ref="A4:A5"/>
    <mergeCell ref="A7:A8"/>
    <mergeCell ref="A10:A13"/>
    <mergeCell ref="A14:A15"/>
    <mergeCell ref="A16:A17"/>
    <mergeCell ref="A19:A20"/>
    <mergeCell ref="A21:A28"/>
    <mergeCell ref="A30:A32"/>
    <mergeCell ref="A34:A35"/>
    <mergeCell ref="A39:A42"/>
    <mergeCell ref="A48:A49"/>
    <mergeCell ref="A51:A52"/>
    <mergeCell ref="A53:A54"/>
    <mergeCell ref="A55:A57"/>
    <mergeCell ref="A58:A59"/>
    <mergeCell ref="A62:A63"/>
  </mergeCells>
  <printOptions headings="false" gridLines="false" gridLinesSet="true" horizontalCentered="false" verticalCentered="false"/>
  <pageMargins left="0.25" right="0.25" top="0.75" bottom="0.75" header="0.3" footer="0.3"/>
  <pageSetup paperSize="9" scale="100" firstPageNumber="1" fitToWidth="80" fitToHeight="1" pageOrder="downThenOver" orientation="landscape" usePrinterDefaults="false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5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K35" activeCellId="0" sqref="K35"/>
    </sheetView>
  </sheetViews>
  <sheetFormatPr defaultRowHeight="12.8"/>
  <cols>
    <col collapsed="false" hidden="false" max="1" min="1" style="1" width="11.5714285714286"/>
    <col collapsed="false" hidden="false" max="2" min="2" style="1" width="38.4285714285714"/>
    <col collapsed="false" hidden="false" max="7" min="3" style="1" width="11.5714285714286"/>
    <col collapsed="false" hidden="false" max="8" min="8" style="1" width="57.1479591836735"/>
    <col collapsed="false" hidden="false" max="10" min="9" style="1" width="11.5714285714286"/>
    <col collapsed="false" hidden="false" max="11" min="11" style="2" width="66.8724489795918"/>
    <col collapsed="false" hidden="false" max="1022" min="12" style="3" width="11.5714285714286"/>
    <col collapsed="false" hidden="false" max="1025" min="1023" style="0" width="11.5714285714286"/>
  </cols>
  <sheetData>
    <row r="1" s="8" customFormat="true" ht="1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7" t="s">
        <v>11</v>
      </c>
      <c r="AMG1" s="9"/>
      <c r="AMH1" s="9"/>
      <c r="AMI1" s="10"/>
      <c r="AMJ1" s="0"/>
    </row>
    <row r="2" customFormat="false" ht="15.9" hidden="false" customHeight="false" outlineLevel="0" collapsed="false">
      <c r="A2" s="11" t="s">
        <v>12</v>
      </c>
      <c r="B2" s="1" t="s">
        <v>13</v>
      </c>
      <c r="C2" s="1" t="s">
        <v>14</v>
      </c>
      <c r="D2" s="1" t="s">
        <v>15</v>
      </c>
      <c r="E2" s="1" t="n">
        <v>3</v>
      </c>
      <c r="F2" s="1" t="n">
        <v>3853.5</v>
      </c>
      <c r="G2" s="1" t="n">
        <f aca="false">F2*E2</f>
        <v>11560.5</v>
      </c>
      <c r="H2" s="12" t="s">
        <v>16</v>
      </c>
      <c r="I2" s="13" t="n">
        <v>11560.5</v>
      </c>
      <c r="J2" s="1" t="n">
        <f aca="false">G2+G3-I2-I3</f>
        <v>-100</v>
      </c>
      <c r="K2" s="15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</row>
    <row r="3" customFormat="false" ht="27.85" hidden="false" customHeight="false" outlineLevel="0" collapsed="false">
      <c r="A3" s="11"/>
      <c r="E3" s="1" t="n">
        <v>1</v>
      </c>
      <c r="F3" s="1" t="n">
        <v>5000</v>
      </c>
      <c r="G3" s="1" t="n">
        <f aca="false">F3*E3</f>
        <v>5000</v>
      </c>
      <c r="H3" s="12" t="s">
        <v>17</v>
      </c>
      <c r="I3" s="13" t="n">
        <v>5100</v>
      </c>
      <c r="J3" s="0"/>
      <c r="K3" s="15" t="s">
        <v>18</v>
      </c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</row>
    <row r="4" customFormat="false" ht="15.9" hidden="false" customHeight="false" outlineLevel="0" collapsed="false">
      <c r="A4" s="11" t="s">
        <v>36</v>
      </c>
      <c r="B4" s="1" t="s">
        <v>37</v>
      </c>
      <c r="C4" s="1" t="s">
        <v>14</v>
      </c>
      <c r="D4" s="1" t="s">
        <v>38</v>
      </c>
      <c r="E4" s="1" t="n">
        <v>2</v>
      </c>
      <c r="F4" s="1" t="n">
        <v>3853.5</v>
      </c>
      <c r="G4" s="1" t="n">
        <f aca="false">(F4*E4)*2</f>
        <v>15414</v>
      </c>
      <c r="H4" s="12" t="s">
        <v>39</v>
      </c>
      <c r="I4" s="13" t="n">
        <v>7707</v>
      </c>
      <c r="J4" s="1" t="n">
        <f aca="false">G4+G5-I4-I5-I6-I7</f>
        <v>-100</v>
      </c>
      <c r="K4" s="15"/>
      <c r="AMI4" s="3"/>
    </row>
    <row r="5" customFormat="false" ht="27.85" hidden="false" customHeight="false" outlineLevel="0" collapsed="false">
      <c r="A5" s="11"/>
      <c r="B5" s="0"/>
      <c r="C5" s="0"/>
      <c r="D5" s="0"/>
      <c r="E5" s="1" t="n">
        <v>1</v>
      </c>
      <c r="F5" s="1" t="n">
        <v>5000</v>
      </c>
      <c r="G5" s="1" t="n">
        <f aca="false">((F5*E5)+2100)*2</f>
        <v>14200</v>
      </c>
      <c r="H5" s="12" t="s">
        <v>40</v>
      </c>
      <c r="I5" s="13" t="n">
        <v>7100</v>
      </c>
      <c r="J5" s="0"/>
      <c r="K5" s="15" t="s">
        <v>41</v>
      </c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</row>
    <row r="6" customFormat="false" ht="15.65" hidden="false" customHeight="false" outlineLevel="0" collapsed="false">
      <c r="A6" s="11"/>
      <c r="B6" s="0"/>
      <c r="C6" s="0"/>
      <c r="D6" s="0"/>
      <c r="E6" s="0"/>
      <c r="F6" s="0"/>
      <c r="G6" s="0"/>
      <c r="H6" s="12" t="s">
        <v>42</v>
      </c>
      <c r="I6" s="13" t="n">
        <v>7707</v>
      </c>
      <c r="J6" s="0"/>
      <c r="K6" s="15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</row>
    <row r="7" customFormat="false" ht="15.65" hidden="false" customHeight="false" outlineLevel="0" collapsed="false">
      <c r="A7" s="11"/>
      <c r="B7" s="0"/>
      <c r="C7" s="0"/>
      <c r="D7" s="0"/>
      <c r="E7" s="0"/>
      <c r="F7" s="0"/>
      <c r="G7" s="0"/>
      <c r="H7" s="12" t="s">
        <v>43</v>
      </c>
      <c r="I7" s="13" t="n">
        <v>7200</v>
      </c>
      <c r="J7" s="0"/>
      <c r="K7" s="15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</row>
    <row r="8" customFormat="false" ht="27.85" hidden="false" customHeight="false" outlineLevel="0" collapsed="false">
      <c r="A8" s="11" t="s">
        <v>44</v>
      </c>
      <c r="B8" s="1" t="s">
        <v>45</v>
      </c>
      <c r="C8" s="1" t="s">
        <v>14</v>
      </c>
      <c r="D8" s="1" t="s">
        <v>38</v>
      </c>
      <c r="E8" s="1" t="n">
        <v>2</v>
      </c>
      <c r="F8" s="1" t="n">
        <v>3853.5</v>
      </c>
      <c r="G8" s="1" t="n">
        <f aca="false">F8*E8</f>
        <v>7707</v>
      </c>
      <c r="H8" s="12" t="s">
        <v>46</v>
      </c>
      <c r="I8" s="13" t="n">
        <v>7340</v>
      </c>
      <c r="J8" s="1" t="n">
        <f aca="false">G8+G9-I8-I9</f>
        <v>-133</v>
      </c>
      <c r="K8" s="15" t="s">
        <v>47</v>
      </c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</row>
    <row r="9" customFormat="false" ht="15.65" hidden="false" customHeight="false" outlineLevel="0" collapsed="false">
      <c r="A9" s="11"/>
      <c r="E9" s="1" t="n">
        <v>1</v>
      </c>
      <c r="F9" s="1" t="n">
        <v>5000</v>
      </c>
      <c r="G9" s="1" t="n">
        <f aca="false">(F9*E9)+600</f>
        <v>5600</v>
      </c>
      <c r="H9" s="12" t="s">
        <v>48</v>
      </c>
      <c r="I9" s="13" t="n">
        <v>6100</v>
      </c>
      <c r="J9" s="0"/>
      <c r="K9" s="15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</row>
    <row r="10" customFormat="false" ht="31.5" hidden="false" customHeight="true" outlineLevel="0" collapsed="false">
      <c r="A10" s="11" t="s">
        <v>49</v>
      </c>
      <c r="B10" s="1" t="s">
        <v>50</v>
      </c>
      <c r="C10" s="1" t="s">
        <v>14</v>
      </c>
      <c r="D10" s="1" t="s">
        <v>38</v>
      </c>
      <c r="E10" s="1" t="n">
        <v>2</v>
      </c>
      <c r="F10" s="1" t="n">
        <v>3853.5</v>
      </c>
      <c r="G10" s="1" t="n">
        <f aca="false">F10*E10</f>
        <v>7707</v>
      </c>
      <c r="H10" s="12" t="s">
        <v>51</v>
      </c>
      <c r="I10" s="13" t="n">
        <v>7340</v>
      </c>
      <c r="J10" s="1" t="n">
        <f aca="false">G10+G11-I10-I11</f>
        <v>-133</v>
      </c>
      <c r="K10" s="15" t="s">
        <v>47</v>
      </c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</row>
    <row r="11" customFormat="false" ht="15.65" hidden="false" customHeight="false" outlineLevel="0" collapsed="false">
      <c r="A11" s="11"/>
      <c r="E11" s="1" t="n">
        <v>1</v>
      </c>
      <c r="F11" s="1" t="n">
        <v>5000</v>
      </c>
      <c r="G11" s="1" t="n">
        <f aca="false">(F11*E11)+600</f>
        <v>5600</v>
      </c>
      <c r="H11" s="12" t="s">
        <v>52</v>
      </c>
      <c r="I11" s="13" t="n">
        <v>6100</v>
      </c>
      <c r="J11" s="0"/>
      <c r="K11" s="15" t="s">
        <v>53</v>
      </c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</row>
    <row r="12" customFormat="false" ht="23.85" hidden="false" customHeight="false" outlineLevel="0" collapsed="false">
      <c r="A12" s="11" t="s">
        <v>59</v>
      </c>
      <c r="B12" s="1" t="s">
        <v>60</v>
      </c>
      <c r="C12" s="1" t="s">
        <v>61</v>
      </c>
      <c r="D12" s="1" t="s">
        <v>38</v>
      </c>
      <c r="E12" s="1" t="n">
        <v>2</v>
      </c>
      <c r="F12" s="1" t="n">
        <v>3853.5</v>
      </c>
      <c r="G12" s="1" t="n">
        <f aca="false">F12*E12</f>
        <v>7707</v>
      </c>
      <c r="H12" s="12" t="s">
        <v>62</v>
      </c>
      <c r="I12" s="13" t="n">
        <v>7340</v>
      </c>
      <c r="J12" s="1" t="n">
        <f aca="false">G12+G13-I12-I13</f>
        <v>-633</v>
      </c>
      <c r="K12" s="15" t="s">
        <v>47</v>
      </c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</row>
    <row r="13" customFormat="false" ht="23.85" hidden="false" customHeight="false" outlineLevel="0" collapsed="false">
      <c r="A13" s="11"/>
      <c r="B13" s="0"/>
      <c r="C13" s="0"/>
      <c r="D13" s="0"/>
      <c r="E13" s="1" t="n">
        <v>2</v>
      </c>
      <c r="F13" s="1" t="n">
        <v>5000</v>
      </c>
      <c r="G13" s="1" t="n">
        <f aca="false">(F13*E13)+600*2</f>
        <v>11200</v>
      </c>
      <c r="H13" s="12" t="s">
        <v>63</v>
      </c>
      <c r="I13" s="13" t="n">
        <v>12200</v>
      </c>
      <c r="J13" s="0"/>
      <c r="K13" s="15" t="s">
        <v>64</v>
      </c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</row>
    <row r="14" customFormat="false" ht="42" hidden="false" customHeight="true" outlineLevel="0" collapsed="false">
      <c r="A14" s="11" t="s">
        <v>65</v>
      </c>
      <c r="B14" s="1" t="s">
        <v>66</v>
      </c>
      <c r="C14" s="1" t="s">
        <v>61</v>
      </c>
      <c r="D14" s="1" t="s">
        <v>67</v>
      </c>
      <c r="E14" s="1" t="n">
        <v>2</v>
      </c>
      <c r="F14" s="1" t="n">
        <v>3853.5</v>
      </c>
      <c r="G14" s="1" t="n">
        <f aca="false">F14*E14</f>
        <v>7707</v>
      </c>
      <c r="H14" s="12" t="s">
        <v>68</v>
      </c>
      <c r="I14" s="13" t="n">
        <v>18350</v>
      </c>
      <c r="J14" s="1" t="n">
        <f aca="false">G14+G15+G16+G17+G18+G19+G20+G21-I14-I15-I16-I17-I18-I19-I20-I21</f>
        <v>-7631</v>
      </c>
      <c r="K14" s="15" t="s">
        <v>69</v>
      </c>
      <c r="AMI14" s="3"/>
    </row>
    <row r="15" customFormat="false" ht="23.85" hidden="false" customHeight="false" outlineLevel="0" collapsed="false">
      <c r="A15" s="11"/>
      <c r="E15" s="1" t="n">
        <v>2</v>
      </c>
      <c r="F15" s="1" t="n">
        <v>5000</v>
      </c>
      <c r="G15" s="1" t="n">
        <f aca="false">(F15*E15)+600*2</f>
        <v>11200</v>
      </c>
      <c r="H15" s="12" t="s">
        <v>70</v>
      </c>
      <c r="I15" s="13" t="n">
        <v>13400</v>
      </c>
      <c r="K15" s="15" t="s">
        <v>71</v>
      </c>
      <c r="AMI15" s="3"/>
    </row>
    <row r="16" customFormat="false" ht="23.85" hidden="false" customHeight="false" outlineLevel="0" collapsed="false">
      <c r="A16" s="11"/>
      <c r="E16" s="1" t="n">
        <v>2</v>
      </c>
      <c r="F16" s="1" t="n">
        <v>5000</v>
      </c>
      <c r="G16" s="1" t="n">
        <f aca="false">F16*E16</f>
        <v>10000</v>
      </c>
      <c r="H16" s="12" t="s">
        <v>72</v>
      </c>
      <c r="I16" s="13" t="n">
        <v>14400</v>
      </c>
      <c r="K16" s="15" t="s">
        <v>73</v>
      </c>
      <c r="AMI16" s="3"/>
    </row>
    <row r="17" customFormat="false" ht="33.75" hidden="false" customHeight="true" outlineLevel="0" collapsed="false">
      <c r="A17" s="11"/>
      <c r="E17" s="1" t="n">
        <v>2</v>
      </c>
      <c r="F17" s="1" t="n">
        <v>3853.5</v>
      </c>
      <c r="G17" s="1" t="n">
        <f aca="false">F17*E17</f>
        <v>7707</v>
      </c>
      <c r="H17" s="12" t="s">
        <v>74</v>
      </c>
      <c r="I17" s="13" t="n">
        <v>7340</v>
      </c>
      <c r="K17" s="15" t="s">
        <v>47</v>
      </c>
      <c r="AMI17" s="3"/>
    </row>
    <row r="18" customFormat="false" ht="35.25" hidden="false" customHeight="true" outlineLevel="0" collapsed="false">
      <c r="A18" s="11"/>
      <c r="E18" s="1" t="n">
        <v>2</v>
      </c>
      <c r="F18" s="1" t="n">
        <v>5000</v>
      </c>
      <c r="G18" s="1" t="n">
        <f aca="false">(F18*E18)+1100+600</f>
        <v>11700</v>
      </c>
      <c r="H18" s="12" t="s">
        <v>75</v>
      </c>
      <c r="I18" s="13" t="n">
        <v>18350</v>
      </c>
      <c r="K18" s="15" t="s">
        <v>69</v>
      </c>
      <c r="AMI18" s="3"/>
    </row>
    <row r="19" customFormat="false" ht="33" hidden="false" customHeight="true" outlineLevel="0" collapsed="false">
      <c r="A19" s="11"/>
      <c r="E19" s="1" t="n">
        <v>5</v>
      </c>
      <c r="F19" s="1" t="n">
        <v>3853.5</v>
      </c>
      <c r="G19" s="1" t="n">
        <f aca="false">F19*E19</f>
        <v>19267.5</v>
      </c>
      <c r="H19" s="12" t="s">
        <v>76</v>
      </c>
      <c r="I19" s="13" t="n">
        <v>12200</v>
      </c>
      <c r="K19" s="15" t="s">
        <v>77</v>
      </c>
      <c r="AMI19" s="3"/>
    </row>
    <row r="20" customFormat="false" ht="31.5" hidden="false" customHeight="true" outlineLevel="0" collapsed="false">
      <c r="A20" s="11"/>
      <c r="E20" s="1" t="n">
        <v>2</v>
      </c>
      <c r="F20" s="1" t="n">
        <v>5000</v>
      </c>
      <c r="G20" s="1" t="n">
        <f aca="false">(F20*E20)+1100</f>
        <v>11100</v>
      </c>
      <c r="H20" s="12" t="s">
        <v>78</v>
      </c>
      <c r="I20" s="13" t="n">
        <v>7340</v>
      </c>
      <c r="K20" s="15" t="s">
        <v>47</v>
      </c>
      <c r="AMI20" s="3"/>
    </row>
    <row r="21" customFormat="false" ht="33.75" hidden="false" customHeight="true" outlineLevel="0" collapsed="false">
      <c r="A21" s="11"/>
      <c r="E21" s="1" t="n">
        <v>5</v>
      </c>
      <c r="F21" s="1" t="n">
        <v>3853.5</v>
      </c>
      <c r="G21" s="1" t="n">
        <f aca="false">F21*E21</f>
        <v>19267.5</v>
      </c>
      <c r="H21" s="12" t="s">
        <v>79</v>
      </c>
      <c r="I21" s="13" t="n">
        <v>14200</v>
      </c>
      <c r="K21" s="15" t="s">
        <v>80</v>
      </c>
      <c r="AMI21" s="3"/>
    </row>
    <row r="22" customFormat="false" ht="15.65" hidden="false" customHeight="false" outlineLevel="0" collapsed="false">
      <c r="A22" s="11" t="s">
        <v>84</v>
      </c>
      <c r="B22" s="1" t="s">
        <v>85</v>
      </c>
      <c r="C22" s="1" t="s">
        <v>86</v>
      </c>
      <c r="D22" s="1" t="s">
        <v>87</v>
      </c>
      <c r="E22" s="1" t="n">
        <v>1</v>
      </c>
      <c r="F22" s="1" t="n">
        <v>3853.5</v>
      </c>
      <c r="G22" s="1" t="n">
        <f aca="false">(F22*E22)*2</f>
        <v>7707</v>
      </c>
      <c r="H22" s="12" t="s">
        <v>88</v>
      </c>
      <c r="I22" s="13" t="n">
        <v>3853.5</v>
      </c>
      <c r="J22" s="0"/>
      <c r="K22" s="15" t="s">
        <v>89</v>
      </c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</row>
    <row r="23" customFormat="false" ht="46.25" hidden="false" customHeight="false" outlineLevel="0" collapsed="false">
      <c r="A23" s="11"/>
      <c r="B23" s="0"/>
      <c r="C23" s="0"/>
      <c r="D23" s="0"/>
      <c r="E23" s="1" t="n">
        <v>5</v>
      </c>
      <c r="F23" s="1" t="n">
        <v>5000</v>
      </c>
      <c r="G23" s="1" t="n">
        <v>25000</v>
      </c>
      <c r="H23" s="12" t="s">
        <v>90</v>
      </c>
      <c r="I23" s="13" t="n">
        <v>25000</v>
      </c>
      <c r="J23" s="0"/>
      <c r="K23" s="15" t="s">
        <v>91</v>
      </c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</row>
    <row r="24" customFormat="false" ht="15.65" hidden="false" customHeight="false" outlineLevel="0" collapsed="false">
      <c r="A24" s="11"/>
      <c r="H24" s="12" t="s">
        <v>92</v>
      </c>
      <c r="I24" s="13" t="n">
        <v>3853.5</v>
      </c>
      <c r="K24" s="15" t="s">
        <v>93</v>
      </c>
      <c r="AMI24" s="3"/>
    </row>
    <row r="25" customFormat="false" ht="48.75" hidden="false" customHeight="true" outlineLevel="0" collapsed="false">
      <c r="A25" s="11"/>
      <c r="F25" s="1" t="n">
        <v>5100</v>
      </c>
      <c r="G25" s="1" t="n">
        <v>25500</v>
      </c>
      <c r="H25" s="12" t="s">
        <v>94</v>
      </c>
      <c r="I25" s="13" t="n">
        <v>25500</v>
      </c>
      <c r="K25" s="15" t="s">
        <v>95</v>
      </c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</row>
    <row r="26" customFormat="false" ht="15.65" hidden="false" customHeight="false" outlineLevel="0" collapsed="false">
      <c r="A26" s="1" t="n">
        <v>205314849</v>
      </c>
      <c r="G26" s="1" t="n">
        <v>0</v>
      </c>
      <c r="H26" s="12" t="s">
        <v>104</v>
      </c>
      <c r="I26" s="13" t="n">
        <v>11486.8</v>
      </c>
      <c r="J26" s="1" t="n">
        <f aca="false">G26-I26</f>
        <v>-11486.8</v>
      </c>
      <c r="K26" s="26" t="s">
        <v>105</v>
      </c>
      <c r="AMI26" s="3"/>
    </row>
    <row r="27" customFormat="false" ht="23.85" hidden="false" customHeight="false" outlineLevel="0" collapsed="false">
      <c r="A27" s="1" t="s">
        <v>106</v>
      </c>
      <c r="B27" s="1" t="s">
        <v>107</v>
      </c>
      <c r="C27" s="1" t="s">
        <v>108</v>
      </c>
      <c r="D27" s="1" t="s">
        <v>38</v>
      </c>
      <c r="E27" s="1" t="n">
        <f aca="false">D27-C27</f>
        <v>2</v>
      </c>
      <c r="F27" s="1" t="n">
        <v>22000</v>
      </c>
      <c r="G27" s="1" t="n">
        <f aca="false">(F27*E27)+600*2</f>
        <v>45200</v>
      </c>
      <c r="H27" s="12" t="s">
        <v>109</v>
      </c>
      <c r="I27" s="13" t="n">
        <v>49400</v>
      </c>
      <c r="J27" s="1" t="n">
        <f aca="false">G27-I27</f>
        <v>-4200</v>
      </c>
      <c r="K27" s="15" t="s">
        <v>110</v>
      </c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</row>
    <row r="28" customFormat="false" ht="15.65" hidden="false" customHeight="false" outlineLevel="0" collapsed="false">
      <c r="A28" s="11" t="s">
        <v>111</v>
      </c>
      <c r="B28" s="1" t="s">
        <v>112</v>
      </c>
      <c r="C28" s="1" t="s">
        <v>113</v>
      </c>
      <c r="D28" s="1" t="s">
        <v>114</v>
      </c>
      <c r="E28" s="1" t="n">
        <v>9</v>
      </c>
      <c r="F28" s="1" t="n">
        <v>3853.5</v>
      </c>
      <c r="G28" s="1" t="n">
        <f aca="false">F28*E28</f>
        <v>34681.5</v>
      </c>
      <c r="H28" s="12" t="s">
        <v>115</v>
      </c>
      <c r="I28" s="13" t="n">
        <v>34681.5</v>
      </c>
      <c r="J28" s="1" t="n">
        <f aca="false">G28+G29-I28-I29-I30-I31</f>
        <v>-53081.5</v>
      </c>
      <c r="K28" s="15" t="s">
        <v>116</v>
      </c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</row>
    <row r="29" customFormat="false" ht="23.85" hidden="false" customHeight="false" outlineLevel="0" collapsed="false">
      <c r="A29" s="11"/>
      <c r="B29" s="0"/>
      <c r="C29" s="0"/>
      <c r="D29" s="0"/>
      <c r="E29" s="1" t="n">
        <v>4</v>
      </c>
      <c r="F29" s="1" t="n">
        <v>5000</v>
      </c>
      <c r="G29" s="1" t="n">
        <f aca="false">(F29*E29)+600*4</f>
        <v>22400</v>
      </c>
      <c r="H29" s="12" t="s">
        <v>117</v>
      </c>
      <c r="I29" s="13" t="n">
        <v>16000</v>
      </c>
      <c r="J29" s="0"/>
      <c r="K29" s="15" t="s">
        <v>118</v>
      </c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</row>
    <row r="30" customFormat="false" ht="15.65" hidden="false" customHeight="false" outlineLevel="0" collapsed="false">
      <c r="A30" s="11"/>
      <c r="B30" s="0"/>
      <c r="C30" s="0"/>
      <c r="D30" s="0"/>
      <c r="E30" s="0"/>
      <c r="F30" s="0"/>
      <c r="G30" s="0"/>
      <c r="H30" s="12" t="s">
        <v>119</v>
      </c>
      <c r="I30" s="13" t="n">
        <v>34681.5</v>
      </c>
      <c r="J30" s="0"/>
      <c r="K30" s="15" t="s">
        <v>116</v>
      </c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</row>
    <row r="31" customFormat="false" ht="15.9" hidden="false" customHeight="false" outlineLevel="0" collapsed="false">
      <c r="A31" s="11"/>
      <c r="B31" s="0"/>
      <c r="C31" s="0"/>
      <c r="D31" s="0"/>
      <c r="E31" s="0"/>
      <c r="F31" s="0"/>
      <c r="G31" s="0"/>
      <c r="H31" s="12" t="s">
        <v>120</v>
      </c>
      <c r="I31" s="13" t="n">
        <v>24800</v>
      </c>
      <c r="J31" s="0"/>
      <c r="K31" s="28" t="s">
        <v>121</v>
      </c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</row>
    <row r="32" customFormat="false" ht="57.45" hidden="false" customHeight="false" outlineLevel="0" collapsed="false">
      <c r="A32" s="1" t="n">
        <v>205306880</v>
      </c>
      <c r="G32" s="1" t="n">
        <v>0</v>
      </c>
      <c r="H32" s="12" t="s">
        <v>122</v>
      </c>
      <c r="I32" s="13" t="n">
        <v>23121</v>
      </c>
      <c r="J32" s="1" t="n">
        <f aca="false">G32-I32</f>
        <v>-23121</v>
      </c>
      <c r="K32" s="15" t="s">
        <v>123</v>
      </c>
      <c r="AMI32" s="3"/>
    </row>
    <row r="33" customFormat="false" ht="15.65" hidden="false" customHeight="false" outlineLevel="0" collapsed="false">
      <c r="A33" s="1" t="s">
        <v>124</v>
      </c>
      <c r="B33" s="1" t="s">
        <v>125</v>
      </c>
      <c r="C33" s="1" t="s">
        <v>126</v>
      </c>
      <c r="D33" s="1" t="s">
        <v>127</v>
      </c>
      <c r="E33" s="1" t="n">
        <f aca="false">D33-C33</f>
        <v>2</v>
      </c>
      <c r="F33" s="1" t="n">
        <v>3853.5</v>
      </c>
      <c r="G33" s="1" t="n">
        <f aca="false">F33*E33</f>
        <v>7707</v>
      </c>
      <c r="H33" s="12" t="s">
        <v>128</v>
      </c>
      <c r="I33" s="13" t="n">
        <v>13450.4</v>
      </c>
      <c r="J33" s="1" t="n">
        <f aca="false">G33-I33</f>
        <v>-5743.4</v>
      </c>
      <c r="K33" s="15" t="s">
        <v>129</v>
      </c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</row>
    <row r="34" customFormat="false" ht="36.75" hidden="false" customHeight="true" outlineLevel="0" collapsed="false">
      <c r="A34" s="1" t="s">
        <v>130</v>
      </c>
      <c r="B34" s="1" t="s">
        <v>125</v>
      </c>
      <c r="C34" s="1" t="s">
        <v>83</v>
      </c>
      <c r="D34" s="1" t="s">
        <v>127</v>
      </c>
      <c r="E34" s="1" t="n">
        <f aca="false">D34-C34</f>
        <v>1</v>
      </c>
      <c r="F34" s="1" t="n">
        <v>5743.5</v>
      </c>
      <c r="G34" s="1" t="n">
        <f aca="false">F34*E34</f>
        <v>5743.5</v>
      </c>
      <c r="H34" s="12"/>
      <c r="I34" s="13" t="n">
        <v>0</v>
      </c>
      <c r="J34" s="1" t="n">
        <f aca="false">G34-I34</f>
        <v>5743.5</v>
      </c>
      <c r="K34" s="15" t="s">
        <v>131</v>
      </c>
      <c r="AMI34" s="3"/>
    </row>
    <row r="35" customFormat="false" ht="15.65" hidden="false" customHeight="false" outlineLevel="0" collapsed="false">
      <c r="A35" s="1" t="n">
        <v>105301610</v>
      </c>
      <c r="G35" s="1" t="n">
        <v>0</v>
      </c>
      <c r="H35" s="12" t="s">
        <v>132</v>
      </c>
      <c r="I35" s="13" t="n">
        <v>3853.5</v>
      </c>
      <c r="J35" s="1" t="n">
        <f aca="false">G35-I35</f>
        <v>-3853.5</v>
      </c>
      <c r="K35" s="26" t="s">
        <v>133</v>
      </c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</row>
    <row r="36" customFormat="false" ht="27" hidden="false" customHeight="true" outlineLevel="0" collapsed="false">
      <c r="A36" s="11" t="s">
        <v>140</v>
      </c>
      <c r="B36" s="1" t="s">
        <v>141</v>
      </c>
      <c r="C36" s="1" t="s">
        <v>38</v>
      </c>
      <c r="D36" s="1" t="s">
        <v>67</v>
      </c>
      <c r="E36" s="1" t="n">
        <f aca="false">D36-C36</f>
        <v>3</v>
      </c>
      <c r="F36" s="1" t="n">
        <v>3853.5</v>
      </c>
      <c r="G36" s="1" t="n">
        <f aca="false">F36*E36</f>
        <v>11560.5</v>
      </c>
      <c r="H36" s="12" t="s">
        <v>142</v>
      </c>
      <c r="I36" s="13" t="n">
        <v>11560.5</v>
      </c>
      <c r="J36" s="1" t="n">
        <f aca="false">G36-I36-I37</f>
        <v>-3853.5</v>
      </c>
      <c r="K36" s="15" t="s">
        <v>143</v>
      </c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</row>
    <row r="37" customFormat="false" ht="45" hidden="false" customHeight="true" outlineLevel="0" collapsed="false">
      <c r="A37" s="11"/>
      <c r="B37" s="0"/>
      <c r="C37" s="0"/>
      <c r="D37" s="0"/>
      <c r="E37" s="0"/>
      <c r="G37" s="0"/>
      <c r="H37" s="12" t="s">
        <v>144</v>
      </c>
      <c r="I37" s="13" t="n">
        <v>3853.5</v>
      </c>
      <c r="J37" s="0"/>
      <c r="K37" s="15" t="s">
        <v>145</v>
      </c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</row>
    <row r="38" customFormat="false" ht="30.75" hidden="false" customHeight="true" outlineLevel="0" collapsed="false">
      <c r="A38" s="1" t="s">
        <v>146</v>
      </c>
      <c r="B38" s="1" t="s">
        <v>147</v>
      </c>
      <c r="C38" s="1" t="s">
        <v>57</v>
      </c>
      <c r="D38" s="1" t="s">
        <v>148</v>
      </c>
      <c r="E38" s="1" t="n">
        <f aca="false">D38-C38</f>
        <v>2</v>
      </c>
      <c r="F38" s="1" t="n">
        <v>3853.5</v>
      </c>
      <c r="G38" s="1" t="n">
        <f aca="false">F38*E38</f>
        <v>7707</v>
      </c>
      <c r="H38" s="12" t="s">
        <v>149</v>
      </c>
      <c r="I38" s="13" t="n">
        <v>9387</v>
      </c>
      <c r="J38" s="1" t="n">
        <f aca="false">G38-I38</f>
        <v>-1680</v>
      </c>
      <c r="K38" s="28" t="s">
        <v>150</v>
      </c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</row>
    <row r="39" customFormat="false" ht="28.5" hidden="false" customHeight="true" outlineLevel="0" collapsed="false">
      <c r="A39" s="11" t="s">
        <v>158</v>
      </c>
      <c r="B39" s="1" t="s">
        <v>159</v>
      </c>
      <c r="C39" s="1" t="s">
        <v>21</v>
      </c>
      <c r="D39" s="1" t="s">
        <v>160</v>
      </c>
      <c r="E39" s="1" t="n">
        <f aca="false">D39-C39</f>
        <v>1</v>
      </c>
      <c r="F39" s="1" t="n">
        <v>3853.5</v>
      </c>
      <c r="G39" s="1" t="n">
        <f aca="false">F39*E39</f>
        <v>3853.5</v>
      </c>
      <c r="H39" s="12" t="s">
        <v>161</v>
      </c>
      <c r="I39" s="13" t="n">
        <v>3853.5</v>
      </c>
      <c r="J39" s="1" t="n">
        <f aca="false">G39-I39-I40</f>
        <v>-15414</v>
      </c>
      <c r="K39" s="15" t="s">
        <v>162</v>
      </c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</row>
    <row r="40" customFormat="false" ht="23.85" hidden="false" customHeight="false" outlineLevel="0" collapsed="false">
      <c r="A40" s="11"/>
      <c r="B40" s="0"/>
      <c r="C40" s="0"/>
      <c r="D40" s="0"/>
      <c r="E40" s="0"/>
      <c r="G40" s="0"/>
      <c r="H40" s="12" t="s">
        <v>163</v>
      </c>
      <c r="I40" s="13" t="n">
        <v>15414</v>
      </c>
      <c r="J40" s="0"/>
      <c r="K40" s="15" t="s">
        <v>164</v>
      </c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</row>
    <row r="41" customFormat="false" ht="35.25" hidden="false" customHeight="true" outlineLevel="0" collapsed="false">
      <c r="A41" s="11" t="s">
        <v>165</v>
      </c>
      <c r="B41" s="1" t="s">
        <v>166</v>
      </c>
      <c r="C41" s="1" t="s">
        <v>167</v>
      </c>
      <c r="D41" s="1" t="s">
        <v>15</v>
      </c>
      <c r="E41" s="1" t="n">
        <v>3</v>
      </c>
      <c r="F41" s="1" t="n">
        <v>3853.5</v>
      </c>
      <c r="G41" s="1" t="n">
        <f aca="false">F41*E41</f>
        <v>11560.5</v>
      </c>
      <c r="H41" s="12" t="s">
        <v>168</v>
      </c>
      <c r="I41" s="13" t="n">
        <v>11010</v>
      </c>
      <c r="J41" s="1" t="n">
        <f aca="false">G41+G42-I41-I42-I43</f>
        <v>-9259.5</v>
      </c>
      <c r="K41" s="15" t="s">
        <v>169</v>
      </c>
      <c r="AMI41" s="3"/>
    </row>
    <row r="42" customFormat="false" ht="31.5" hidden="false" customHeight="true" outlineLevel="0" collapsed="false">
      <c r="A42" s="11"/>
      <c r="B42" s="0"/>
      <c r="C42" s="0"/>
      <c r="D42" s="0"/>
      <c r="E42" s="1" t="n">
        <v>3</v>
      </c>
      <c r="F42" s="1" t="n">
        <v>5000</v>
      </c>
      <c r="G42" s="1" t="n">
        <f aca="false">F42*E42</f>
        <v>15000</v>
      </c>
      <c r="H42" s="12" t="s">
        <v>170</v>
      </c>
      <c r="I42" s="13" t="n">
        <v>11010</v>
      </c>
      <c r="J42" s="0"/>
      <c r="K42" s="15" t="s">
        <v>169</v>
      </c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</row>
    <row r="43" customFormat="false" ht="27" hidden="false" customHeight="true" outlineLevel="0" collapsed="false">
      <c r="A43" s="11"/>
      <c r="B43" s="0"/>
      <c r="C43" s="0"/>
      <c r="D43" s="0"/>
      <c r="E43" s="0"/>
      <c r="F43" s="0"/>
      <c r="G43" s="0"/>
      <c r="H43" s="12" t="s">
        <v>171</v>
      </c>
      <c r="I43" s="13" t="n">
        <v>13800</v>
      </c>
      <c r="J43" s="0"/>
      <c r="K43" s="15" t="s">
        <v>172</v>
      </c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</row>
    <row r="44" customFormat="false" ht="15.65" hidden="false" customHeight="false" outlineLevel="0" collapsed="false">
      <c r="A44" s="11" t="s">
        <v>173</v>
      </c>
      <c r="B44" s="1" t="s">
        <v>174</v>
      </c>
      <c r="C44" s="1" t="s">
        <v>136</v>
      </c>
      <c r="D44" s="1" t="s">
        <v>83</v>
      </c>
      <c r="E44" s="1" t="n">
        <v>3</v>
      </c>
      <c r="F44" s="1" t="n">
        <f aca="false">3853.5</f>
        <v>3853.5</v>
      </c>
      <c r="G44" s="1" t="n">
        <f aca="false">F44*E44</f>
        <v>11560.5</v>
      </c>
      <c r="H44" s="12" t="s">
        <v>175</v>
      </c>
      <c r="I44" s="13" t="n">
        <v>11560.5</v>
      </c>
      <c r="J44" s="1" t="n">
        <f aca="false">G44+G45-I44-I45</f>
        <v>0</v>
      </c>
      <c r="K44" s="15" t="s">
        <v>176</v>
      </c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</row>
    <row r="45" customFormat="false" ht="15.65" hidden="false" customHeight="false" outlineLevel="0" collapsed="false">
      <c r="A45" s="11"/>
      <c r="B45" s="0"/>
      <c r="C45" s="0"/>
      <c r="D45" s="0"/>
      <c r="E45" s="1" t="n">
        <v>1</v>
      </c>
      <c r="F45" s="1" t="n">
        <v>3853.5</v>
      </c>
      <c r="G45" s="1" t="n">
        <f aca="false">F45*E45</f>
        <v>3853.5</v>
      </c>
      <c r="H45" s="12" t="s">
        <v>177</v>
      </c>
      <c r="I45" s="13" t="n">
        <v>3853.5</v>
      </c>
      <c r="J45" s="0"/>
      <c r="K45" s="15" t="s">
        <v>178</v>
      </c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</row>
    <row r="46" customFormat="false" ht="30" hidden="false" customHeight="true" outlineLevel="0" collapsed="false">
      <c r="A46" s="1" t="s">
        <v>179</v>
      </c>
      <c r="B46" s="1" t="s">
        <v>180</v>
      </c>
      <c r="C46" s="1" t="s">
        <v>181</v>
      </c>
      <c r="D46" s="1" t="s">
        <v>137</v>
      </c>
      <c r="E46" s="1" t="n">
        <f aca="false">D46-C46</f>
        <v>2</v>
      </c>
      <c r="F46" s="1" t="n">
        <v>3853.5</v>
      </c>
      <c r="G46" s="1" t="n">
        <f aca="false">F46*E46</f>
        <v>7707</v>
      </c>
      <c r="H46" s="12" t="s">
        <v>182</v>
      </c>
      <c r="I46" s="13" t="n">
        <v>15414</v>
      </c>
      <c r="J46" s="1" t="n">
        <f aca="false">G46-I46</f>
        <v>-7707</v>
      </c>
      <c r="K46" s="15" t="s">
        <v>183</v>
      </c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</row>
    <row r="47" customFormat="false" ht="31.5" hidden="false" customHeight="true" outlineLevel="0" collapsed="false">
      <c r="A47" s="1" t="s">
        <v>184</v>
      </c>
      <c r="B47" s="1" t="s">
        <v>185</v>
      </c>
      <c r="C47" s="1" t="s">
        <v>181</v>
      </c>
      <c r="D47" s="1" t="s">
        <v>137</v>
      </c>
      <c r="E47" s="1" t="n">
        <f aca="false">D47-C47</f>
        <v>2</v>
      </c>
      <c r="F47" s="1" t="n">
        <v>3853.5</v>
      </c>
      <c r="G47" s="1" t="n">
        <f aca="false">F47*E47</f>
        <v>7707</v>
      </c>
      <c r="H47" s="12"/>
      <c r="I47" s="13" t="n">
        <v>0</v>
      </c>
      <c r="J47" s="1" t="n">
        <f aca="false">G47-I47</f>
        <v>7707</v>
      </c>
      <c r="K47" s="15" t="s">
        <v>186</v>
      </c>
      <c r="AMI47" s="3"/>
    </row>
    <row r="48" customFormat="false" ht="23.85" hidden="false" customHeight="false" outlineLevel="0" collapsed="false">
      <c r="A48" s="11" t="s">
        <v>187</v>
      </c>
      <c r="B48" s="1" t="s">
        <v>188</v>
      </c>
      <c r="C48" s="1" t="s">
        <v>189</v>
      </c>
      <c r="D48" s="1" t="s">
        <v>136</v>
      </c>
      <c r="E48" s="1" t="n">
        <f aca="false">D48-C48</f>
        <v>6</v>
      </c>
      <c r="F48" s="1" t="n">
        <v>3853.5</v>
      </c>
      <c r="G48" s="1" t="n">
        <f aca="false">F48*E48</f>
        <v>23121</v>
      </c>
      <c r="H48" s="12" t="s">
        <v>190</v>
      </c>
      <c r="I48" s="13" t="n">
        <v>23121</v>
      </c>
      <c r="J48" s="1" t="n">
        <f aca="false">G48-I48-I49-I49</f>
        <v>-46242</v>
      </c>
      <c r="K48" s="15" t="s">
        <v>191</v>
      </c>
    </row>
    <row r="49" customFormat="false" ht="23.85" hidden="false" customHeight="false" outlineLevel="0" collapsed="false">
      <c r="A49" s="11"/>
      <c r="H49" s="12" t="s">
        <v>192</v>
      </c>
      <c r="I49" s="13" t="n">
        <v>23121</v>
      </c>
      <c r="K49" s="15" t="s">
        <v>193</v>
      </c>
    </row>
    <row r="50" customFormat="false" ht="12.8" hidden="false" customHeight="false" outlineLevel="0" collapsed="false">
      <c r="K50" s="15"/>
    </row>
  </sheetData>
  <mergeCells count="13">
    <mergeCell ref="A2:A3"/>
    <mergeCell ref="A4:A7"/>
    <mergeCell ref="A8:A9"/>
    <mergeCell ref="A10:A11"/>
    <mergeCell ref="A12:A13"/>
    <mergeCell ref="A14:A21"/>
    <mergeCell ref="A22:A24"/>
    <mergeCell ref="A28:A31"/>
    <mergeCell ref="A36:A37"/>
    <mergeCell ref="A39:A40"/>
    <mergeCell ref="A41:A43"/>
    <mergeCell ref="A44:A45"/>
    <mergeCell ref="A48:A49"/>
  </mergeCells>
  <printOptions headings="false" gridLines="false" gridLinesSet="true" horizontalCentered="false" verticalCentered="false"/>
  <pageMargins left="0.25" right="0.25" top="0.75" bottom="0.75" header="0.3" footer="0.3"/>
  <pageSetup paperSize="9" scale="100" firstPageNumber="1" fitToWidth="80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LibreOffice/4.2.7.2$Linux_x86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2015-09-25T08:24:02Z</dcterms:created>
  <dc:creator>user</dc:creator>
  <dc:language>ru-RU</dc:language>
  <cp:lastModifiedBy>buh_hotel2</cp:lastModifiedBy>
  <dcterms:modified xsi:type="dcterms:W3CDTF">2015-09-27T14:10:55Z</dcterms:modified>
  <cp:revision>0</cp:revision>
</cp:coreProperties>
</file>