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общ с формулами" sheetId="1" state="visible" r:id="rId2"/>
    <sheet name="Лист1" sheetId="2" state="visible" r:id="rId3"/>
  </sheets>
  <definedNames>
    <definedName function="false" hidden="true" localSheetId="0" name="_xlnm._FilterDatabase" vbProcedure="false">'общ с формулами'!$A$1:$K$11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<sst xmlns="http://schemas.openxmlformats.org/spreadsheetml/2006/main" count="77" uniqueCount="50">
  <si>
    <t xml:space="preserve">ФИО</t>
  </si>
  <si>
    <t xml:space="preserve">Статус</t>
  </si>
  <si>
    <t xml:space="preserve">Номер
счета</t>
  </si>
  <si>
    <t xml:space="preserve">Заезд</t>
  </si>
  <si>
    <t xml:space="preserve">Выезд</t>
  </si>
  <si>
    <t xml:space="preserve">Сумма по счету: 
c 16%/с 19%</t>
  </si>
  <si>
    <t xml:space="preserve">Полная стоимость</t>
  </si>
  <si>
    <t xml:space="preserve">Сумма со скидкой 19%
переходящей заявки за весь период проживания</t>
  </si>
  <si>
    <t xml:space="preserve">июНь
(по 30.06 вкл)</t>
  </si>
  <si>
    <t xml:space="preserve">июЛь
(с 01.07)</t>
  </si>
  <si>
    <t xml:space="preserve">комментарий</t>
  </si>
  <si>
    <t xml:space="preserve">СЕМИН ВЛАДИМИР владимирович</t>
  </si>
  <si>
    <t xml:space="preserve">OUT</t>
  </si>
  <si>
    <t xml:space="preserve">1705031</t>
  </si>
  <si>
    <t xml:space="preserve">20.06.22</t>
  </si>
  <si>
    <t xml:space="preserve">01.07.2022</t>
  </si>
  <si>
    <t xml:space="preserve">пересчитана с 16% на 19%</t>
  </si>
  <si>
    <t xml:space="preserve">ГОРОХОВ ВЯЧЕСЛАВ АЛЕКСАНДРОВИЧ</t>
  </si>
  <si>
    <t xml:space="preserve">1816672</t>
  </si>
  <si>
    <t xml:space="preserve">25.06.22</t>
  </si>
  <si>
    <t xml:space="preserve">сделана с 19%</t>
  </si>
  <si>
    <t xml:space="preserve">МОКРОУСОВ СЕРГЕЙ СЕРГЕЕВИЧ</t>
  </si>
  <si>
    <t xml:space="preserve">1819052</t>
  </si>
  <si>
    <t xml:space="preserve">26.06.22</t>
  </si>
  <si>
    <t xml:space="preserve">МИХАЙЛОВ ЛЕВ ГЕННАДЬЕВИЧ</t>
  </si>
  <si>
    <t xml:space="preserve">1819781</t>
  </si>
  <si>
    <t xml:space="preserve">ПЛИЕВ ГЕОРГИЙ ВАЛЕНТИНОВИЧ</t>
  </si>
  <si>
    <t xml:space="preserve">1815155</t>
  </si>
  <si>
    <t xml:space="preserve">21.06.22</t>
  </si>
  <si>
    <t xml:space="preserve">02.07.2022</t>
  </si>
  <si>
    <t xml:space="preserve">ок</t>
  </si>
  <si>
    <t xml:space="preserve">КОЗЯКОВ РОБЕРТ Владимирович</t>
  </si>
  <si>
    <t xml:space="preserve">1745176</t>
  </si>
  <si>
    <t xml:space="preserve">Титов Сергей Александрович</t>
  </si>
  <si>
    <t xml:space="preserve">1714847</t>
  </si>
  <si>
    <t xml:space="preserve">18.06.22</t>
  </si>
  <si>
    <t xml:space="preserve">03.07.2022</t>
  </si>
  <si>
    <t xml:space="preserve">ПИВОВАРОВ ВЛАДИМИР ПЕТРОВИЧ</t>
  </si>
  <si>
    <t xml:space="preserve">1808459</t>
  </si>
  <si>
    <t xml:space="preserve">30.06.22</t>
  </si>
  <si>
    <t xml:space="preserve">05.07.2022</t>
  </si>
  <si>
    <t xml:space="preserve">МИНАЕНКО АЛЕКСЕЙ АЛЕКСАНДРОВИЧ</t>
  </si>
  <si>
    <t xml:space="preserve">1821023</t>
  </si>
  <si>
    <t xml:space="preserve">27.06.22</t>
  </si>
  <si>
    <t xml:space="preserve">06.07.2022</t>
  </si>
  <si>
    <t xml:space="preserve">СОЛОНИКОВА ТАТЬЯНА ВЯЧЕСЛАВОВНА</t>
  </si>
  <si>
    <t xml:space="preserve">IN</t>
  </si>
  <si>
    <t xml:space="preserve">1726409</t>
  </si>
  <si>
    <t xml:space="preserve">29.06.22</t>
  </si>
  <si>
    <t xml:space="preserve">20.07.2022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</si>
</sst>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\ _₽_-;\-* #,##0.00\ _₽_-;_-* \-??\ _₽_-;_-@_-"/>
    <numFmt numFmtId="166" formatCode="#,##0\ _₽"/>
    <numFmt numFmtId="167" formatCode="_-* #,##0\ _₽_-;\-* #,##0\ _₽_-;_-* \-??\ _₽_-;_-@_-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2"/>
      <charset val="204"/>
    </font>
    <font>
      <b val="true"/>
      <sz val="10"/>
      <color rgb="FFC00000"/>
      <name val="Arial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  <fill>
      <patternFill patternType="solid">
        <fgColor rgb="FF8EB4E3"/>
        <bgColor rgb="FF9999FF"/>
      </patternFill>
    </fill>
    <fill>
      <patternFill patternType="solid">
        <fgColor rgb="FFEBF1DE"/>
        <bgColor rgb="FFFFFFFF"/>
      </patternFill>
    </fill>
    <fill>
      <patternFill patternType="solid">
        <fgColor rgb="FFFAC090"/>
        <bgColor rgb="FFC0C0C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2" borderId="3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6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3" borderId="2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3" borderId="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8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9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2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7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9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5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8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3" borderId="9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3" borderId="1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3" borderId="12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Финансовый 2" xfId="21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AC090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R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R12" activeCellId="0" sqref="R12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5.57"/>
    <col collapsed="false" customWidth="true" hidden="false" outlineLevel="0" max="2" min="2" style="0" width="8.71"/>
    <col collapsed="false" customWidth="true" hidden="false" outlineLevel="0" max="5" min="5" style="0" width="9.85"/>
    <col collapsed="false" customWidth="true" hidden="false" outlineLevel="0" max="10" min="6" style="0" width="14.57"/>
    <col collapsed="false" customWidth="true" hidden="false" outlineLevel="0" max="11" min="11" style="0" width="33.14"/>
    <col collapsed="false" customWidth="true" hidden="true" outlineLevel="0" max="15" min="12" style="0" width="9.14"/>
  </cols>
  <sheetData>
    <row r="1" customFormat="false" ht="77.2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4" t="s">
        <v>7</v>
      </c>
      <c r="I1" s="5" t="s">
        <v>8</v>
      </c>
      <c r="J1" s="6" t="s">
        <v>9</v>
      </c>
      <c r="K1" s="7" t="s">
        <v>10</v>
      </c>
      <c r="L1" s="8" t="n">
        <v>100</v>
      </c>
      <c r="M1" s="8" t="n">
        <v>84</v>
      </c>
      <c r="N1" s="8" t="n">
        <v>0.81</v>
      </c>
      <c r="O1" s="8" t="n">
        <v>81</v>
      </c>
    </row>
    <row r="2" s="9" customFormat="true" ht="13.8" hidden="false" customHeight="false" outlineLevel="0" collapsed="false">
      <c r="A2" s="9" t="s">
        <v>11</v>
      </c>
      <c r="B2" s="9" t="s">
        <v>12</v>
      </c>
      <c r="C2" s="9" t="s">
        <v>13</v>
      </c>
      <c r="D2" s="9" t="s">
        <v>14</v>
      </c>
      <c r="E2" s="9" t="s">
        <v>15</v>
      </c>
      <c r="F2" s="10" t="n">
        <v>92400</v>
      </c>
      <c r="G2" s="11" t="n">
        <f aca="false">F2*$L$1/$M$1</f>
        <v>110000</v>
      </c>
      <c r="H2" s="12" t="n">
        <f aca="false">G2*$N$1</f>
        <v>89100</v>
      </c>
      <c r="I2" s="13" t="n">
        <f aca="false">H2</f>
        <v>89100</v>
      </c>
      <c r="J2" s="14"/>
      <c r="K2" s="15" t="s">
        <v>16</v>
      </c>
      <c r="P2" s="9" t="n">
        <v>89100</v>
      </c>
      <c r="Q2" s="9" t="n">
        <f aca="false">P2-I2</f>
        <v>0</v>
      </c>
    </row>
    <row r="3" s="9" customFormat="true" ht="13.8" hidden="false" customHeight="false" outlineLevel="0" collapsed="false">
      <c r="A3" s="9" t="s">
        <v>17</v>
      </c>
      <c r="B3" s="9" t="s">
        <v>12</v>
      </c>
      <c r="C3" s="9" t="s">
        <v>18</v>
      </c>
      <c r="D3" s="9" t="s">
        <v>19</v>
      </c>
      <c r="E3" s="9" t="s">
        <v>15</v>
      </c>
      <c r="F3" s="10" t="n">
        <v>62370</v>
      </c>
      <c r="G3" s="16"/>
      <c r="H3" s="17" t="n">
        <f aca="false">F3</f>
        <v>62370</v>
      </c>
      <c r="I3" s="13" t="n">
        <f aca="false">H3</f>
        <v>62370</v>
      </c>
      <c r="J3" s="18"/>
      <c r="K3" s="19" t="s">
        <v>20</v>
      </c>
      <c r="P3" s="9" t="n">
        <v>62370</v>
      </c>
      <c r="Q3" s="9" t="n">
        <f aca="false">P3-I3</f>
        <v>0</v>
      </c>
    </row>
    <row r="4" s="9" customFormat="true" ht="13.8" hidden="false" customHeight="false" outlineLevel="0" collapsed="false">
      <c r="A4" s="9" t="s">
        <v>21</v>
      </c>
      <c r="B4" s="9" t="s">
        <v>12</v>
      </c>
      <c r="C4" s="9" t="s">
        <v>22</v>
      </c>
      <c r="D4" s="9" t="s">
        <v>23</v>
      </c>
      <c r="E4" s="9" t="s">
        <v>15</v>
      </c>
      <c r="F4" s="10" t="n">
        <v>109350</v>
      </c>
      <c r="G4" s="16"/>
      <c r="H4" s="17" t="n">
        <f aca="false">F4</f>
        <v>109350</v>
      </c>
      <c r="I4" s="13" t="n">
        <f aca="false">H4</f>
        <v>109350</v>
      </c>
      <c r="J4" s="18"/>
      <c r="K4" s="19" t="s">
        <v>20</v>
      </c>
      <c r="P4" s="9" t="n">
        <v>109350</v>
      </c>
      <c r="Q4" s="9" t="n">
        <f aca="false">P4-I4</f>
        <v>0</v>
      </c>
    </row>
    <row r="5" s="9" customFormat="true" ht="13.8" hidden="false" customHeight="false" outlineLevel="0" collapsed="false">
      <c r="A5" s="9" t="s">
        <v>24</v>
      </c>
      <c r="B5" s="9" t="s">
        <v>12</v>
      </c>
      <c r="C5" s="9" t="s">
        <v>25</v>
      </c>
      <c r="D5" s="9" t="s">
        <v>23</v>
      </c>
      <c r="E5" s="9" t="s">
        <v>15</v>
      </c>
      <c r="F5" s="10" t="n">
        <v>44550</v>
      </c>
      <c r="G5" s="16"/>
      <c r="H5" s="17" t="n">
        <f aca="false">F5</f>
        <v>44550</v>
      </c>
      <c r="I5" s="13" t="n">
        <f aca="false">H5</f>
        <v>44550</v>
      </c>
      <c r="J5" s="18"/>
      <c r="K5" s="19" t="s">
        <v>20</v>
      </c>
      <c r="P5" s="9" t="n">
        <v>44550</v>
      </c>
      <c r="Q5" s="9" t="n">
        <f aca="false">P5-I5</f>
        <v>0</v>
      </c>
    </row>
    <row r="6" s="9" customFormat="true" ht="13.8" hidden="false" customHeight="false" outlineLevel="0" collapsed="false">
      <c r="A6" s="9" t="s">
        <v>26</v>
      </c>
      <c r="B6" s="9" t="s">
        <v>12</v>
      </c>
      <c r="C6" s="9" t="s">
        <v>27</v>
      </c>
      <c r="D6" s="9" t="s">
        <v>28</v>
      </c>
      <c r="E6" s="20" t="s">
        <v>29</v>
      </c>
      <c r="F6" s="10" t="n">
        <v>185895</v>
      </c>
      <c r="G6" s="16"/>
      <c r="H6" s="17" t="n">
        <f aca="false">F6</f>
        <v>185895</v>
      </c>
      <c r="I6" s="21" t="n">
        <f aca="false">H6-J6</f>
        <v>170100</v>
      </c>
      <c r="J6" s="18" t="n">
        <v>15795</v>
      </c>
      <c r="K6" s="19" t="s">
        <v>20</v>
      </c>
      <c r="P6" s="9" t="n">
        <v>185895</v>
      </c>
      <c r="Q6" s="9" t="n">
        <f aca="false">P6-I6</f>
        <v>15795</v>
      </c>
      <c r="R6" s="9" t="s">
        <v>30</v>
      </c>
    </row>
    <row r="7" s="9" customFormat="true" ht="13.8" hidden="false" customHeight="false" outlineLevel="0" collapsed="false">
      <c r="A7" s="9" t="s">
        <v>31</v>
      </c>
      <c r="B7" s="9" t="s">
        <v>12</v>
      </c>
      <c r="C7" s="9" t="s">
        <v>32</v>
      </c>
      <c r="D7" s="9" t="s">
        <v>19</v>
      </c>
      <c r="E7" s="20" t="s">
        <v>29</v>
      </c>
      <c r="F7" s="10" t="n">
        <v>97020</v>
      </c>
      <c r="G7" s="11" t="n">
        <f aca="false">F7*$L$1/$M$1</f>
        <v>115500</v>
      </c>
      <c r="H7" s="12" t="n">
        <f aca="false">G7*$N$1</f>
        <v>93555</v>
      </c>
      <c r="I7" s="21" t="n">
        <f aca="false">H7-J7</f>
        <v>78570</v>
      </c>
      <c r="J7" s="22" t="n">
        <v>14985</v>
      </c>
      <c r="K7" s="15" t="s">
        <v>16</v>
      </c>
      <c r="P7" s="9" t="n">
        <v>93555</v>
      </c>
      <c r="Q7" s="9" t="n">
        <f aca="false">P7-I7</f>
        <v>14985</v>
      </c>
      <c r="R7" s="9" t="s">
        <v>30</v>
      </c>
    </row>
    <row r="8" s="9" customFormat="true" ht="13.8" hidden="false" customHeight="false" outlineLevel="0" collapsed="false">
      <c r="A8" s="9" t="s">
        <v>33</v>
      </c>
      <c r="B8" s="9" t="s">
        <v>12</v>
      </c>
      <c r="C8" s="9" t="s">
        <v>34</v>
      </c>
      <c r="D8" s="9" t="s">
        <v>35</v>
      </c>
      <c r="E8" s="20" t="s">
        <v>36</v>
      </c>
      <c r="F8" s="10" t="n">
        <v>136500</v>
      </c>
      <c r="G8" s="11" t="n">
        <f aca="false">F8*$L$1/$M$1</f>
        <v>162500</v>
      </c>
      <c r="H8" s="12" t="n">
        <f aca="false">G8*$N$1</f>
        <v>131625</v>
      </c>
      <c r="I8" s="21" t="n">
        <f aca="false">H8-J8</f>
        <v>112995</v>
      </c>
      <c r="J8" s="22" t="n">
        <v>18630</v>
      </c>
      <c r="K8" s="15" t="s">
        <v>16</v>
      </c>
      <c r="P8" s="9" t="n">
        <v>131625</v>
      </c>
      <c r="Q8" s="9" t="n">
        <f aca="false">P8-I8</f>
        <v>18630</v>
      </c>
      <c r="R8" s="9" t="s">
        <v>30</v>
      </c>
    </row>
    <row r="9" s="9" customFormat="true" ht="13.8" hidden="false" customHeight="false" outlineLevel="0" collapsed="false">
      <c r="A9" s="9" t="s">
        <v>37</v>
      </c>
      <c r="B9" s="9" t="s">
        <v>12</v>
      </c>
      <c r="C9" s="9" t="s">
        <v>38</v>
      </c>
      <c r="D9" s="9" t="s">
        <v>39</v>
      </c>
      <c r="E9" s="20" t="s">
        <v>40</v>
      </c>
      <c r="F9" s="10" t="n">
        <v>78570</v>
      </c>
      <c r="G9" s="16"/>
      <c r="H9" s="17" t="n">
        <f aca="false">F9</f>
        <v>78570</v>
      </c>
      <c r="I9" s="21" t="n">
        <f aca="false">H9-J9</f>
        <v>13770</v>
      </c>
      <c r="J9" s="18" t="n">
        <v>64800</v>
      </c>
      <c r="K9" s="19" t="s">
        <v>20</v>
      </c>
      <c r="P9" s="9" t="n">
        <v>78570</v>
      </c>
      <c r="Q9" s="9" t="n">
        <f aca="false">P9-I9</f>
        <v>64800</v>
      </c>
      <c r="R9" s="9" t="s">
        <v>30</v>
      </c>
    </row>
    <row r="10" s="9" customFormat="true" ht="13.8" hidden="false" customHeight="false" outlineLevel="0" collapsed="false">
      <c r="A10" s="9" t="s">
        <v>41</v>
      </c>
      <c r="B10" s="9" t="s">
        <v>12</v>
      </c>
      <c r="C10" s="9" t="s">
        <v>42</v>
      </c>
      <c r="D10" s="9" t="s">
        <v>43</v>
      </c>
      <c r="E10" s="20" t="s">
        <v>44</v>
      </c>
      <c r="F10" s="10" t="n">
        <v>81810</v>
      </c>
      <c r="G10" s="16"/>
      <c r="H10" s="17" t="n">
        <f aca="false">F10</f>
        <v>81810</v>
      </c>
      <c r="I10" s="21" t="n">
        <f aca="false">H10-J10</f>
        <v>35640</v>
      </c>
      <c r="J10" s="18" t="n">
        <v>46170</v>
      </c>
      <c r="K10" s="19" t="s">
        <v>20</v>
      </c>
      <c r="P10" s="9" t="n">
        <v>81810</v>
      </c>
      <c r="Q10" s="9" t="n">
        <f aca="false">P10-I10</f>
        <v>46170</v>
      </c>
      <c r="R10" s="9" t="s">
        <v>30</v>
      </c>
    </row>
    <row r="11" s="9" customFormat="true" ht="13.8" hidden="false" customHeight="false" outlineLevel="0" collapsed="false">
      <c r="A11" s="9" t="s">
        <v>45</v>
      </c>
      <c r="B11" s="9" t="s">
        <v>46</v>
      </c>
      <c r="C11" s="9" t="s">
        <v>47</v>
      </c>
      <c r="D11" s="9" t="s">
        <v>48</v>
      </c>
      <c r="E11" s="20" t="s">
        <v>49</v>
      </c>
      <c r="F11" s="10" t="n">
        <v>255780</v>
      </c>
      <c r="G11" s="11" t="n">
        <f aca="false">F11*$L$1/$M$1</f>
        <v>304500</v>
      </c>
      <c r="H11" s="23" t="n">
        <f aca="false">G11*$N$1</f>
        <v>246645</v>
      </c>
      <c r="I11" s="24" t="n">
        <f aca="false">H11-J11</f>
        <v>15225</v>
      </c>
      <c r="J11" s="25" t="n">
        <v>231420</v>
      </c>
      <c r="K11" s="15" t="s">
        <v>16</v>
      </c>
      <c r="P11" s="9" t="n">
        <v>246645</v>
      </c>
      <c r="Q11" s="9" t="n">
        <f aca="false">P11-I11</f>
        <v>231420</v>
      </c>
      <c r="R11" s="9" t="s">
        <v>30</v>
      </c>
    </row>
    <row r="12" s="9" customFormat="true" ht="15" hidden="false" customHeight="false" outlineLevel="0" collapsed="false">
      <c r="F12" s="26"/>
      <c r="G12" s="26"/>
      <c r="H12" s="26"/>
      <c r="I12" s="26"/>
      <c r="J12" s="26"/>
    </row>
  </sheetData>
  <autoFilter ref="A1:K11"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2022-07-28T15:57:01Z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